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e5566401\Desktop\Alteryx\Bases Teste\"/>
    </mc:Choice>
  </mc:AlternateContent>
  <xr:revisionPtr revIDLastSave="0" documentId="13_ncr:1_{C9D56836-8514-46C3-B3C2-51DB84BF44B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ase" sheetId="1" r:id="rId1"/>
    <sheet name="Condições" sheetId="2" r:id="rId2"/>
  </sheets>
  <definedNames>
    <definedName name="_xlnm._FilterDatabase" localSheetId="0" hidden="1">Base!$A$1:$AI$1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" i="1" l="1"/>
  <c r="AL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K2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J2" i="1"/>
  <c r="AM2" i="1" s="1"/>
  <c r="AJ3" i="1"/>
  <c r="AJ4" i="1"/>
  <c r="AJ5" i="1"/>
  <c r="AJ6" i="1"/>
  <c r="AJ7" i="1"/>
  <c r="AJ8" i="1"/>
  <c r="AJ9" i="1"/>
  <c r="AJ10" i="1"/>
  <c r="AM10" i="1" s="1"/>
  <c r="AJ11" i="1"/>
  <c r="AJ12" i="1"/>
  <c r="AJ13" i="1"/>
  <c r="AJ14" i="1"/>
  <c r="AJ15" i="1"/>
  <c r="AM15" i="1" s="1"/>
  <c r="AJ16" i="1"/>
  <c r="AJ17" i="1"/>
  <c r="AJ18" i="1"/>
  <c r="AM18" i="1" s="1"/>
  <c r="AJ19" i="1"/>
  <c r="AJ20" i="1"/>
  <c r="AJ21" i="1"/>
  <c r="AJ22" i="1"/>
  <c r="AJ23" i="1"/>
  <c r="AM23" i="1" s="1"/>
  <c r="AJ24" i="1"/>
  <c r="AJ25" i="1"/>
  <c r="AJ26" i="1"/>
  <c r="AM26" i="1" s="1"/>
  <c r="AJ27" i="1"/>
  <c r="AJ28" i="1"/>
  <c r="AJ29" i="1"/>
  <c r="AJ30" i="1"/>
  <c r="AJ31" i="1"/>
  <c r="AM31" i="1" s="1"/>
  <c r="AJ32" i="1"/>
  <c r="AJ33" i="1"/>
  <c r="AJ34" i="1"/>
  <c r="AM34" i="1" s="1"/>
  <c r="AJ35" i="1"/>
  <c r="AJ36" i="1"/>
  <c r="AJ37" i="1"/>
  <c r="AJ38" i="1"/>
  <c r="AJ39" i="1"/>
  <c r="AM39" i="1" s="1"/>
  <c r="AJ40" i="1"/>
  <c r="AJ41" i="1"/>
  <c r="AJ42" i="1"/>
  <c r="AM42" i="1" s="1"/>
  <c r="AJ43" i="1"/>
  <c r="AJ44" i="1"/>
  <c r="AJ45" i="1"/>
  <c r="AJ46" i="1"/>
  <c r="AJ47" i="1"/>
  <c r="AM47" i="1" s="1"/>
  <c r="AJ48" i="1"/>
  <c r="AJ49" i="1"/>
  <c r="AJ50" i="1"/>
  <c r="AM50" i="1" s="1"/>
  <c r="AJ51" i="1"/>
  <c r="AJ52" i="1"/>
  <c r="AJ53" i="1"/>
  <c r="AJ54" i="1"/>
  <c r="AJ55" i="1"/>
  <c r="AM55" i="1" s="1"/>
  <c r="AJ56" i="1"/>
  <c r="AJ57" i="1"/>
  <c r="AJ58" i="1"/>
  <c r="AM58" i="1" s="1"/>
  <c r="AJ59" i="1"/>
  <c r="AJ60" i="1"/>
  <c r="AJ61" i="1"/>
  <c r="AJ62" i="1"/>
  <c r="AJ63" i="1"/>
  <c r="AM63" i="1" s="1"/>
  <c r="AJ64" i="1"/>
  <c r="AJ65" i="1"/>
  <c r="AJ66" i="1"/>
  <c r="AM66" i="1" s="1"/>
  <c r="AJ67" i="1"/>
  <c r="AJ68" i="1"/>
  <c r="AJ69" i="1"/>
  <c r="AJ70" i="1"/>
  <c r="AJ71" i="1"/>
  <c r="AM71" i="1" s="1"/>
  <c r="AJ72" i="1"/>
  <c r="AJ73" i="1"/>
  <c r="AJ74" i="1"/>
  <c r="AM74" i="1" s="1"/>
  <c r="AJ75" i="1"/>
  <c r="AJ76" i="1"/>
  <c r="AJ77" i="1"/>
  <c r="AJ78" i="1"/>
  <c r="AJ79" i="1"/>
  <c r="AM79" i="1" s="1"/>
  <c r="AJ80" i="1"/>
  <c r="AJ81" i="1"/>
  <c r="AJ82" i="1"/>
  <c r="AM82" i="1" s="1"/>
  <c r="AJ83" i="1"/>
  <c r="AJ84" i="1"/>
  <c r="AJ85" i="1"/>
  <c r="AJ86" i="1"/>
  <c r="AJ87" i="1"/>
  <c r="AM87" i="1" s="1"/>
  <c r="AJ88" i="1"/>
  <c r="AJ89" i="1"/>
  <c r="AJ90" i="1"/>
  <c r="AM90" i="1" s="1"/>
  <c r="AJ91" i="1"/>
  <c r="AJ92" i="1"/>
  <c r="AJ93" i="1"/>
  <c r="AJ94" i="1"/>
  <c r="AJ95" i="1"/>
  <c r="AM95" i="1" s="1"/>
  <c r="AJ96" i="1"/>
  <c r="AJ97" i="1"/>
  <c r="AJ98" i="1"/>
  <c r="AM98" i="1" s="1"/>
  <c r="AJ99" i="1"/>
  <c r="AJ100" i="1"/>
  <c r="AM100" i="1" l="1"/>
  <c r="AM92" i="1"/>
  <c r="AM84" i="1"/>
  <c r="AM76" i="1"/>
  <c r="AM68" i="1"/>
  <c r="AM60" i="1"/>
  <c r="AM52" i="1"/>
  <c r="AM44" i="1"/>
  <c r="AM36" i="1"/>
  <c r="AM28" i="1"/>
  <c r="AM20" i="1"/>
  <c r="AM12" i="1"/>
  <c r="AM4" i="1"/>
  <c r="AM9" i="1"/>
  <c r="AM86" i="1"/>
  <c r="AM78" i="1"/>
  <c r="AM70" i="1"/>
  <c r="AM62" i="1"/>
  <c r="AM54" i="1"/>
  <c r="AM46" i="1"/>
  <c r="AM38" i="1"/>
  <c r="AM30" i="1"/>
  <c r="AM22" i="1"/>
  <c r="AM14" i="1"/>
  <c r="AM94" i="1"/>
  <c r="AM93" i="1"/>
  <c r="AM85" i="1"/>
  <c r="AM77" i="1"/>
  <c r="AM69" i="1"/>
  <c r="AM61" i="1"/>
  <c r="AM53" i="1"/>
  <c r="AM45" i="1"/>
  <c r="AM37" i="1"/>
  <c r="AM29" i="1"/>
  <c r="AM21" i="1"/>
  <c r="AM13" i="1"/>
  <c r="AM3" i="1"/>
  <c r="AM6" i="1"/>
  <c r="AM5" i="1"/>
  <c r="AM99" i="1"/>
  <c r="AM91" i="1"/>
  <c r="AM83" i="1"/>
  <c r="AM75" i="1"/>
  <c r="AM67" i="1"/>
  <c r="AM59" i="1"/>
  <c r="AM51" i="1"/>
  <c r="AM43" i="1"/>
  <c r="AM35" i="1"/>
  <c r="AM27" i="1"/>
  <c r="AM19" i="1"/>
  <c r="AM11" i="1"/>
  <c r="AM96" i="1"/>
  <c r="AM88" i="1"/>
  <c r="AM80" i="1"/>
  <c r="AM72" i="1"/>
  <c r="AM64" i="1"/>
  <c r="AM56" i="1"/>
  <c r="AM48" i="1"/>
  <c r="AM40" i="1"/>
  <c r="AM32" i="1"/>
  <c r="AM24" i="1"/>
  <c r="AM16" i="1"/>
  <c r="AM7" i="1"/>
  <c r="AM97" i="1"/>
  <c r="AM89" i="1"/>
  <c r="AM81" i="1"/>
  <c r="AM73" i="1"/>
  <c r="AM65" i="1"/>
  <c r="AM57" i="1"/>
  <c r="AM49" i="1"/>
  <c r="AM41" i="1"/>
  <c r="AM33" i="1"/>
  <c r="AM25" i="1"/>
  <c r="AM17" i="1"/>
  <c r="AM8" i="1"/>
</calcChain>
</file>

<file path=xl/sharedStrings.xml><?xml version="1.0" encoding="utf-8"?>
<sst xmlns="http://schemas.openxmlformats.org/spreadsheetml/2006/main" count="3140" uniqueCount="879">
  <si>
    <t>EmployeeID</t>
  </si>
  <si>
    <t>Fullname</t>
  </si>
  <si>
    <t>JobTitle</t>
  </si>
  <si>
    <t>AdjustedServiceDate</t>
  </si>
  <si>
    <t>Manager_FullName</t>
  </si>
  <si>
    <t>BUC</t>
  </si>
  <si>
    <t>Ora_Company</t>
  </si>
  <si>
    <t>Ora_Company_Name</t>
  </si>
  <si>
    <t>Ora_Product</t>
  </si>
  <si>
    <t>Ora_Product_Name</t>
  </si>
  <si>
    <t>PE_L4</t>
  </si>
  <si>
    <t>PE_L5</t>
  </si>
  <si>
    <t>PE_L6</t>
  </si>
  <si>
    <t>PE_L7</t>
  </si>
  <si>
    <t>PE_L8</t>
  </si>
  <si>
    <t>Ora_Cost_Center</t>
  </si>
  <si>
    <t>Ora_Cost_Center_Name</t>
  </si>
  <si>
    <t>CC_L2</t>
  </si>
  <si>
    <t>CC_L3</t>
  </si>
  <si>
    <t>CC_L4</t>
  </si>
  <si>
    <t>Ora_Location</t>
  </si>
  <si>
    <t>Ora_Location_Name</t>
  </si>
  <si>
    <t>L_L2</t>
  </si>
  <si>
    <t>Bill_To_BU</t>
  </si>
  <si>
    <t>Mgr_Emp_Name_L1</t>
  </si>
  <si>
    <t>Mgr_Emp_Name_L2</t>
  </si>
  <si>
    <t>Mgr_Emp_Name_L3</t>
  </si>
  <si>
    <t>Mgr_Emp_Name_L4</t>
  </si>
  <si>
    <t>Mgr_Emp_Name_L5</t>
  </si>
  <si>
    <t>Mgr_Emp_Name_L6</t>
  </si>
  <si>
    <t>Mgr_Emp_Name_L7</t>
  </si>
  <si>
    <t>Mgr_Emp_Name_L8</t>
  </si>
  <si>
    <t>employment_type</t>
  </si>
  <si>
    <t>EmailAlias</t>
  </si>
  <si>
    <t>ScheduleHours</t>
  </si>
  <si>
    <t>Programmer Analyst Senior</t>
  </si>
  <si>
    <t>FIS INC (OLD FIS)</t>
  </si>
  <si>
    <t>Banking FinTech Solutions</t>
  </si>
  <si>
    <t>Banking</t>
  </si>
  <si>
    <t>Large Financial Institutions - Americas - IFS</t>
  </si>
  <si>
    <t>9831</t>
  </si>
  <si>
    <t>Ops Professional Services</t>
  </si>
  <si>
    <t>Ops</t>
  </si>
  <si>
    <t>North America</t>
  </si>
  <si>
    <t>Norcross, Gary A</t>
  </si>
  <si>
    <t>Lowthers, Bruce</t>
  </si>
  <si>
    <t>Boyd, Martin</t>
  </si>
  <si>
    <t>McStravick, Greg</t>
  </si>
  <si>
    <t>Vyas, Gautam K</t>
  </si>
  <si>
    <t>Pontbriand, Marcel P</t>
  </si>
  <si>
    <t>Employee</t>
  </si>
  <si>
    <t>FIS Payments LLC</t>
  </si>
  <si>
    <t>501000</t>
  </si>
  <si>
    <t>Leveraged Infrastructure</t>
  </si>
  <si>
    <t>Infrastructure</t>
  </si>
  <si>
    <t>CIO</t>
  </si>
  <si>
    <t>1128</t>
  </si>
  <si>
    <t>Arkansas</t>
  </si>
  <si>
    <t>Gileadi, Ido</t>
  </si>
  <si>
    <t>Kumar, Pankaj</t>
  </si>
  <si>
    <t>COO</t>
  </si>
  <si>
    <t>CFO</t>
  </si>
  <si>
    <t>Finance</t>
  </si>
  <si>
    <t>Woodall, Woody W</t>
  </si>
  <si>
    <t>CM FinTech Solutions</t>
  </si>
  <si>
    <t>Sell Side</t>
  </si>
  <si>
    <t>Risk, Credit &amp; Lending</t>
  </si>
  <si>
    <t>Ops Product</t>
  </si>
  <si>
    <t>Digital Banking</t>
  </si>
  <si>
    <t>Digital One - One</t>
  </si>
  <si>
    <t>Digital One LFI</t>
  </si>
  <si>
    <t>9801</t>
  </si>
  <si>
    <t>Ops Operations</t>
  </si>
  <si>
    <t>Ops Management</t>
  </si>
  <si>
    <t>Lee, Robert E</t>
  </si>
  <si>
    <t>515723</t>
  </si>
  <si>
    <t>GCS Legacy Distributed</t>
  </si>
  <si>
    <t>Corporate - Other Business</t>
  </si>
  <si>
    <t>Commercial - Other Business</t>
  </si>
  <si>
    <t>Commercial Accounts</t>
  </si>
  <si>
    <t>Arvidson, John</t>
  </si>
  <si>
    <t>1166</t>
  </si>
  <si>
    <t>Tennessee</t>
  </si>
  <si>
    <t>Technology Business Consultant Specialist</t>
  </si>
  <si>
    <t>FIS Capital Markets US LLC</t>
  </si>
  <si>
    <t>Banking Solutions Admin</t>
  </si>
  <si>
    <t>9844</t>
  </si>
  <si>
    <t>Ops Account Management</t>
  </si>
  <si>
    <t>Ops Service</t>
  </si>
  <si>
    <t>1133</t>
  </si>
  <si>
    <t>Florida</t>
  </si>
  <si>
    <t>ONeill, Brian P</t>
  </si>
  <si>
    <t>Wilkes, Alison Louise</t>
  </si>
  <si>
    <t>Chief Technology and Digital Office</t>
  </si>
  <si>
    <t>Vatsa, Sangy</t>
  </si>
  <si>
    <t>511108</t>
  </si>
  <si>
    <t>Bank Sol Lev - Pro Svcs and Mass Enablement</t>
  </si>
  <si>
    <t>Banking Solutions Leveraged Services</t>
  </si>
  <si>
    <t>Banking Solutions Implementations Pro Svcs and Mass Enablement</t>
  </si>
  <si>
    <t>9832</t>
  </si>
  <si>
    <t>Ops Conversions and Implementations</t>
  </si>
  <si>
    <t>1000</t>
  </si>
  <si>
    <t>NORTH AMERICA</t>
  </si>
  <si>
    <t>Project Manager Senior-Technology</t>
  </si>
  <si>
    <t>515356</t>
  </si>
  <si>
    <t>Digital One LFI Prof Svcs</t>
  </si>
  <si>
    <t>9838</t>
  </si>
  <si>
    <t>NGB Implementations</t>
  </si>
  <si>
    <t>King, Nathan</t>
  </si>
  <si>
    <t>1157</t>
  </si>
  <si>
    <t>North Carolina</t>
  </si>
  <si>
    <t>Shahani, Robin B</t>
  </si>
  <si>
    <t>IT Development</t>
  </si>
  <si>
    <t>Morgan, Barbara Ross</t>
  </si>
  <si>
    <t>9860</t>
  </si>
  <si>
    <t>Ops Service Delivery</t>
  </si>
  <si>
    <t>Ops Delivery</t>
  </si>
  <si>
    <t>1127</t>
  </si>
  <si>
    <t>Arizona</t>
  </si>
  <si>
    <t>Software Engineer Senior</t>
  </si>
  <si>
    <t>Ramani, Vikram</t>
  </si>
  <si>
    <t>1325</t>
  </si>
  <si>
    <t>United Kingdom</t>
  </si>
  <si>
    <t>Europe</t>
  </si>
  <si>
    <t>500000</t>
  </si>
  <si>
    <t>Corporate</t>
  </si>
  <si>
    <t>The People Office</t>
  </si>
  <si>
    <t>APAC</t>
  </si>
  <si>
    <t>Williams, Denise Denise</t>
  </si>
  <si>
    <t>1134</t>
  </si>
  <si>
    <t>Georgia</t>
  </si>
  <si>
    <t>Collins, Philip Stuart</t>
  </si>
  <si>
    <t>515402</t>
  </si>
  <si>
    <t>MBP - Services</t>
  </si>
  <si>
    <t>NextGen Banking</t>
  </si>
  <si>
    <t>NextGen Banking - MBP</t>
  </si>
  <si>
    <t>Sullivan, Pamela K</t>
  </si>
  <si>
    <t>phil.collins@fisglobal.com</t>
  </si>
  <si>
    <t>Commercial Solutions</t>
  </si>
  <si>
    <t>Roche, Lynn</t>
  </si>
  <si>
    <t>1129</t>
  </si>
  <si>
    <t>California</t>
  </si>
  <si>
    <t>CRO</t>
  </si>
  <si>
    <t>GSS</t>
  </si>
  <si>
    <t>Montana, Greg G</t>
  </si>
  <si>
    <t>Daley, Bevan</t>
  </si>
  <si>
    <t>Simon, Jeff S.</t>
  </si>
  <si>
    <t>1159</t>
  </si>
  <si>
    <t>Ohio</t>
  </si>
  <si>
    <t>Global Delivery Organization Operations - GCS</t>
  </si>
  <si>
    <t>Global Delivery Organization Operations - GCS BO</t>
  </si>
  <si>
    <t>Wasan, Rajneesh</t>
  </si>
  <si>
    <t>Finance Operations</t>
  </si>
  <si>
    <t>Thompson, Katy T</t>
  </si>
  <si>
    <t>Beatty, Andrew</t>
  </si>
  <si>
    <t>eFunds Corporation (DE)</t>
  </si>
  <si>
    <t>gautam.vyas@fisglobal.com</t>
  </si>
  <si>
    <t>FNIS (NEW FIS)</t>
  </si>
  <si>
    <t>Business Systems Analysis Manager II</t>
  </si>
  <si>
    <t>ACBS</t>
  </si>
  <si>
    <t>Wealth and Retirement</t>
  </si>
  <si>
    <t>Wilson, Barry E</t>
  </si>
  <si>
    <t>Kirby, Michael</t>
  </si>
  <si>
    <t>GCS</t>
  </si>
  <si>
    <t>Managed Solutions</t>
  </si>
  <si>
    <t>Mason, Jonathan P.</t>
  </si>
  <si>
    <t>ACBS Commercial Lending</t>
  </si>
  <si>
    <t>2074.515356.9838.000000.0000.0000.1128</t>
  </si>
  <si>
    <t>2074.511108.9832.000000.0000.0000.1134</t>
  </si>
  <si>
    <t>515701</t>
  </si>
  <si>
    <t>Banking Payments Solutions</t>
  </si>
  <si>
    <t>Beatty, Kelly Laine</t>
  </si>
  <si>
    <t>Kumar, Shashi</t>
  </si>
  <si>
    <t>Dillman, Frederick</t>
  </si>
  <si>
    <t>shashi.kumar@fisglobal.com</t>
  </si>
  <si>
    <t>Finance - Banking</t>
  </si>
  <si>
    <t>FIS Australasia Pty Ltd</t>
  </si>
  <si>
    <t>Warren, Thomas K.</t>
  </si>
  <si>
    <t>Sunday, Patrick R</t>
  </si>
  <si>
    <t>Software Engineer Specialist</t>
  </si>
  <si>
    <t>Restructuring</t>
  </si>
  <si>
    <t>3084</t>
  </si>
  <si>
    <t>US WI MKE 4900</t>
  </si>
  <si>
    <t>9124</t>
  </si>
  <si>
    <t>Finance Enablement</t>
  </si>
  <si>
    <t>Accounting Information and Technology</t>
  </si>
  <si>
    <t>Quality Assurance Analyst Senior</t>
  </si>
  <si>
    <t>9490</t>
  </si>
  <si>
    <t>Leveraged Facilities</t>
  </si>
  <si>
    <t>Facilities</t>
  </si>
  <si>
    <t>1125</t>
  </si>
  <si>
    <t>Alabama</t>
  </si>
  <si>
    <t>CISO Security Tools and Tuning</t>
  </si>
  <si>
    <t>Oliver, Sean</t>
  </si>
  <si>
    <t>Kaufman, Tony</t>
  </si>
  <si>
    <t>2074.510005.9681.000000.0000.0000.1133</t>
  </si>
  <si>
    <t>9173</t>
  </si>
  <si>
    <t>Operations Finance - Banking Intl</t>
  </si>
  <si>
    <t>FIS Financial Solutions Canada Inc., (Ontario)</t>
  </si>
  <si>
    <t>1101</t>
  </si>
  <si>
    <t>Canada</t>
  </si>
  <si>
    <t>Programmer Analyst II</t>
  </si>
  <si>
    <t>513211</t>
  </si>
  <si>
    <t>Enterprise Payments OPF</t>
  </si>
  <si>
    <t>Business-to-Business</t>
  </si>
  <si>
    <t>Enterprise Payments</t>
  </si>
  <si>
    <t>Enterprise Payments Commercial</t>
  </si>
  <si>
    <t>9805</t>
  </si>
  <si>
    <t>Ops IT</t>
  </si>
  <si>
    <t>1001.501000.9124.000000.0000.0000.1133</t>
  </si>
  <si>
    <t>International IT</t>
  </si>
  <si>
    <t>2074.515402.9838.000000.0000.0000.1000</t>
  </si>
  <si>
    <t>Project Manager Senior-Non-Technical</t>
  </si>
  <si>
    <t>9820</t>
  </si>
  <si>
    <t>Ops Product Management</t>
  </si>
  <si>
    <t>9028</t>
  </si>
  <si>
    <t>Corporate - Worldpay Restructuring</t>
  </si>
  <si>
    <t>Kasza, Kelly</t>
  </si>
  <si>
    <t>Kelly.Kasza@fisglobal.com</t>
  </si>
  <si>
    <t>Technology Business Consultant I</t>
  </si>
  <si>
    <t>Software Engineer II</t>
  </si>
  <si>
    <t>KHAN, MUHAMMAD</t>
  </si>
  <si>
    <t>Mattson, Cindy S</t>
  </si>
  <si>
    <t>Crneckiy, Daniel M</t>
  </si>
  <si>
    <t>Rechtsteiner, Brian</t>
  </si>
  <si>
    <t>Kartman, Heather</t>
  </si>
  <si>
    <t>Krecicki, Jane L</t>
  </si>
  <si>
    <t>Smithers, Mike</t>
  </si>
  <si>
    <t>George, Ben</t>
  </si>
  <si>
    <t>Enterprise Data and Analytics</t>
  </si>
  <si>
    <t>Deighton, Richard</t>
  </si>
  <si>
    <t>Implementation-Conversion Analyst I</t>
  </si>
  <si>
    <t>Output Solutions</t>
  </si>
  <si>
    <t>Print and Mail</t>
  </si>
  <si>
    <t>Shaffer, Keith</t>
  </si>
  <si>
    <t>Data Control Associate I</t>
  </si>
  <si>
    <t>Systems Administrator I</t>
  </si>
  <si>
    <t>Starrett, Eric</t>
  </si>
  <si>
    <t>Business Analyst Senior</t>
  </si>
  <si>
    <t>Merchant Solutions Admin</t>
  </si>
  <si>
    <t>Johnson, Jim C</t>
  </si>
  <si>
    <t>Everetts, Kelley</t>
  </si>
  <si>
    <t>9300</t>
  </si>
  <si>
    <t>CIO CTO Exec Admin</t>
  </si>
  <si>
    <t>CIO Admin</t>
  </si>
  <si>
    <t>Zenmonics Inc.</t>
  </si>
  <si>
    <t>513062</t>
  </si>
  <si>
    <t>Zenmonics</t>
  </si>
  <si>
    <t>Payments Card and Money Management Intl</t>
  </si>
  <si>
    <t>Retail Payments - Intl</t>
  </si>
  <si>
    <t>Nukala, Naveena Reddy</t>
  </si>
  <si>
    <t>Implementation-Conversion Manager Senior</t>
  </si>
  <si>
    <t>2074.510005.9681.000000.0000.0000.1167</t>
  </si>
  <si>
    <t>Wealth</t>
  </si>
  <si>
    <t>DuVal, Brian</t>
  </si>
  <si>
    <t>McCabe, Luke</t>
  </si>
  <si>
    <t>Sharma, Satvik</t>
  </si>
  <si>
    <t>Choubey, Anand</t>
  </si>
  <si>
    <t>Accountant I</t>
  </si>
  <si>
    <t>515563</t>
  </si>
  <si>
    <t>DeRosa, Thomas</t>
  </si>
  <si>
    <t>heather.kartman@fisglobal.com</t>
  </si>
  <si>
    <t>Dalfonso, Steve</t>
  </si>
  <si>
    <t>Brazon, Jenniffer Stefania</t>
  </si>
  <si>
    <t>Technical Support Representative II</t>
  </si>
  <si>
    <t>1322</t>
  </si>
  <si>
    <t>Germany</t>
  </si>
  <si>
    <t>2147.515624.9831.000000.0000.0000.1811</t>
  </si>
  <si>
    <t>FIS Brazil Operating Co.</t>
  </si>
  <si>
    <t>515624</t>
  </si>
  <si>
    <t>Sysin Lending LATAM</t>
  </si>
  <si>
    <t>LFI - Latam</t>
  </si>
  <si>
    <t>LFI - LATAM Other</t>
  </si>
  <si>
    <t>1811</t>
  </si>
  <si>
    <t>Brazil</t>
  </si>
  <si>
    <t>LATAM</t>
  </si>
  <si>
    <t>Scartozzoni, Ricardo</t>
  </si>
  <si>
    <t>Tragueta, Marcelo</t>
  </si>
  <si>
    <t>2147.518539.9820.000000.0000.0000.1811</t>
  </si>
  <si>
    <t>518539</t>
  </si>
  <si>
    <t>B2K LATAM</t>
  </si>
  <si>
    <t>Payments - Latin America</t>
  </si>
  <si>
    <t>Card Solutions - LATAM</t>
  </si>
  <si>
    <t>Porto, Marcelo Cesar Lyra</t>
  </si>
  <si>
    <t>Rodrigues, Orlando Pereira Rodrigues</t>
  </si>
  <si>
    <t>Carvalho, Renata Campedelli Teixeira De</t>
  </si>
  <si>
    <t>Pammidimukkala, Murali</t>
  </si>
  <si>
    <t>Talent</t>
  </si>
  <si>
    <t>Naidoo, Isabel</t>
  </si>
  <si>
    <t>Software Engineer I</t>
  </si>
  <si>
    <t>E0110167</t>
  </si>
  <si>
    <t>Gerente De Desenvolvimento De Sistemas</t>
  </si>
  <si>
    <t>renata.campedelli@fisglobal.com</t>
  </si>
  <si>
    <t>Network and Security</t>
  </si>
  <si>
    <t>Stuhr, Dawn</t>
  </si>
  <si>
    <t>Risk Analyst II</t>
  </si>
  <si>
    <t>501707</t>
  </si>
  <si>
    <t>GDO_CIM</t>
  </si>
  <si>
    <t>2074.515563.9805.000000.0000.0000.1133</t>
  </si>
  <si>
    <t>Bhatia, Dinesh Shyamlal</t>
  </si>
  <si>
    <t>Hermann, Christopher Matthew</t>
  </si>
  <si>
    <t>Compliance Analyst Senior</t>
  </si>
  <si>
    <t>Technical Support Representative I</t>
  </si>
  <si>
    <t>2074.518171.9801.000000.0000.0000.1133</t>
  </si>
  <si>
    <t>518171</t>
  </si>
  <si>
    <t>Credit Card Fraud Services</t>
  </si>
  <si>
    <t>Fraud</t>
  </si>
  <si>
    <t>Card Fraud</t>
  </si>
  <si>
    <t>2074.518303.9820.000000.0000.0000.1000</t>
  </si>
  <si>
    <t>Radawitz, Marci L</t>
  </si>
  <si>
    <t>Jackson, Calvin</t>
  </si>
  <si>
    <t>Project Manager I-Non-Technical</t>
  </si>
  <si>
    <t>Worldpay Integrated Payments, LLC</t>
  </si>
  <si>
    <t>517000</t>
  </si>
  <si>
    <t>Worldpay Admin</t>
  </si>
  <si>
    <t>Riley, William Edward</t>
  </si>
  <si>
    <t>Gullett, Bradley R</t>
  </si>
  <si>
    <t>brad.gullett@fisglobal.com</t>
  </si>
  <si>
    <t>E0116381</t>
  </si>
  <si>
    <t>Campanholo, Andre Luiz</t>
  </si>
  <si>
    <t>5038.501715.9300.000000.0000.0000.1531</t>
  </si>
  <si>
    <t>501715</t>
  </si>
  <si>
    <t>Australia IT</t>
  </si>
  <si>
    <t>1531</t>
  </si>
  <si>
    <t>Australia</t>
  </si>
  <si>
    <t>Van Wyngaard, Pieter</t>
  </si>
  <si>
    <t>Tarbox, David</t>
  </si>
  <si>
    <t>Customer Service Associate I-Consumer</t>
  </si>
  <si>
    <t>System Support Analyst I</t>
  </si>
  <si>
    <t>501002</t>
  </si>
  <si>
    <t>Leveraged Infrastructure - WP</t>
  </si>
  <si>
    <t>Merchant Solutions Development</t>
  </si>
  <si>
    <t>Maturi, Brad</t>
  </si>
  <si>
    <t>Reliance Financial Corporation</t>
  </si>
  <si>
    <t>515910</t>
  </si>
  <si>
    <t>Reliance Operations</t>
  </si>
  <si>
    <t>Reliance Trust</t>
  </si>
  <si>
    <t>Reliance Trust - Exec/Admin</t>
  </si>
  <si>
    <t>Smith, Kevin J</t>
  </si>
  <si>
    <t>Griffin, Joel</t>
  </si>
  <si>
    <t>Brad.Maturi@fisglobal.com</t>
  </si>
  <si>
    <t>9853</t>
  </si>
  <si>
    <t>Modernization Development</t>
  </si>
  <si>
    <t>Fidelity Information Services India Pvt. Ltd.</t>
  </si>
  <si>
    <t>Global Delivery Organization</t>
  </si>
  <si>
    <t>Global Delivery Organization Enterprise</t>
  </si>
  <si>
    <t>Global Delivery Organization Application Services</t>
  </si>
  <si>
    <t>3609</t>
  </si>
  <si>
    <t>IND BNGL TWR 3</t>
  </si>
  <si>
    <t>Sharma, Vikash</t>
  </si>
  <si>
    <t>501301</t>
  </si>
  <si>
    <t>Captive App Services</t>
  </si>
  <si>
    <t>2167.501301.9801.000000.0000.0000.3615</t>
  </si>
  <si>
    <t>FIS Global Business Solutions India Private Ltd</t>
  </si>
  <si>
    <t>3615</t>
  </si>
  <si>
    <t>IND CHNN 32 A&amp;B 7FL</t>
  </si>
  <si>
    <t>Chaturvedi, Abhishek</t>
  </si>
  <si>
    <t>3619</t>
  </si>
  <si>
    <t>IND HRYN 402</t>
  </si>
  <si>
    <t>501310</t>
  </si>
  <si>
    <t>Captive AS RIM</t>
  </si>
  <si>
    <t>Goyal, Vikas</t>
  </si>
  <si>
    <t>Amberkar, Kailash Chandrakant</t>
  </si>
  <si>
    <t>Chatterjee, Kausik</t>
  </si>
  <si>
    <t>Global Delivery Organization Operations</t>
  </si>
  <si>
    <t>518532</t>
  </si>
  <si>
    <t>Software IST LATAM</t>
  </si>
  <si>
    <t>Retail Payments - LATAM</t>
  </si>
  <si>
    <t>Patterson, Stephen W</t>
  </si>
  <si>
    <t>Fraud Support Associate I</t>
  </si>
  <si>
    <t>E1007434</t>
  </si>
  <si>
    <t>Hodgson, Alicia</t>
  </si>
  <si>
    <t>E1007439</t>
  </si>
  <si>
    <t>Franco, Maria Adriana</t>
  </si>
  <si>
    <t>2175.518532.9831.000000.0000.0000.1133</t>
  </si>
  <si>
    <t>orlando.rodrigues@fisglobal.com</t>
  </si>
  <si>
    <t>Nama, Palani Vijaybabu</t>
  </si>
  <si>
    <t>Gupta, Chandra</t>
  </si>
  <si>
    <t>Rao, Anil G.</t>
  </si>
  <si>
    <t>anil.rao@fisglobal.com</t>
  </si>
  <si>
    <t>5038.518243.9844.000000.0000.0000.1531</t>
  </si>
  <si>
    <t>518243</t>
  </si>
  <si>
    <t>Hosted Connex INTL</t>
  </si>
  <si>
    <t>4001.522320.9822.000000.0000.0000.3039</t>
  </si>
  <si>
    <t>Ambit Risk and Performance</t>
  </si>
  <si>
    <t>Correa, Nelson</t>
  </si>
  <si>
    <t>nelson.correa@fisglobal.com</t>
  </si>
  <si>
    <t>3002.501000.9490.000000.0000.0000.3084</t>
  </si>
  <si>
    <t>501747</t>
  </si>
  <si>
    <t>GDO_GCS_Payment_BPM_FI</t>
  </si>
  <si>
    <t>Gupta, Ajay</t>
  </si>
  <si>
    <t>Das, Anoop T</t>
  </si>
  <si>
    <t>2159.501310.9801.000000.0000.0000.3609</t>
  </si>
  <si>
    <t>2167.501747.9801.000000.0000.C056.3619</t>
  </si>
  <si>
    <t>2133.518532.9831.000000.0000.0000.1101</t>
  </si>
  <si>
    <t>2304.518135.9831..2304.0000.1000</t>
  </si>
  <si>
    <t>Subba, Bikash</t>
  </si>
  <si>
    <t>FIS Solutions (India) Private Limited</t>
  </si>
  <si>
    <t>3659</t>
  </si>
  <si>
    <t>IND PUNE FLR7 SunGard</t>
  </si>
  <si>
    <t>9835</t>
  </si>
  <si>
    <t>Ops PS Non-billable</t>
  </si>
  <si>
    <t>4229.501737.9801.000000.0000.0000.3661</t>
  </si>
  <si>
    <t>FIS Solutions Software (India) Private Limited - INR</t>
  </si>
  <si>
    <t>501737</t>
  </si>
  <si>
    <t>SG Captive India</t>
  </si>
  <si>
    <t>3661</t>
  </si>
  <si>
    <t>IND PUNE FLR1 SunGard</t>
  </si>
  <si>
    <t>Dorman, Stephen Andrew</t>
  </si>
  <si>
    <t>Field Support Technician I</t>
  </si>
  <si>
    <t>Talent &amp; Career Partner II</t>
  </si>
  <si>
    <t>Chua, Karen</t>
  </si>
  <si>
    <t>9046</t>
  </si>
  <si>
    <t>Talent and Career</t>
  </si>
  <si>
    <t>Harris, Abigail</t>
  </si>
  <si>
    <t>Anand, Pooja</t>
  </si>
  <si>
    <t>Karen.Chua@fisglobal.com</t>
  </si>
  <si>
    <t>Stencel, Todd Henryk</t>
  </si>
  <si>
    <t>9734</t>
  </si>
  <si>
    <t>Integrated Payments Platform</t>
  </si>
  <si>
    <t>Osborn, James</t>
  </si>
  <si>
    <t>Baker, Sara</t>
  </si>
  <si>
    <t>3002.501002.9734.000000.0000.0000.1166</t>
  </si>
  <si>
    <t>Parnell, Matthew</t>
  </si>
  <si>
    <t>Venkataramanan, Vijayan</t>
  </si>
  <si>
    <t>sara.baker@fisglobal.com</t>
  </si>
  <si>
    <t>Tomasofsky, Christian Paul</t>
  </si>
  <si>
    <t>Calvin.Jackson@fisglobal.com</t>
  </si>
  <si>
    <t>Deo, Mandar</t>
  </si>
  <si>
    <t>2074.501707.9801.000000.0000.0000.1125</t>
  </si>
  <si>
    <t>2304.501000.9404..2304.0000.3008</t>
  </si>
  <si>
    <t>Coronado, Lois</t>
  </si>
  <si>
    <t>2074.510005.9613.000000.0000.0000.1133</t>
  </si>
  <si>
    <t>WorldPay (UK) Ltd</t>
  </si>
  <si>
    <t>9877</t>
  </si>
  <si>
    <t>NAP Engineering</t>
  </si>
  <si>
    <t>Baar, Erik</t>
  </si>
  <si>
    <t>Jacobs, Richard</t>
  </si>
  <si>
    <t>Walsh, Richie</t>
  </si>
  <si>
    <t>stephen.dorman@fisglobal.com</t>
  </si>
  <si>
    <t>Contractor</t>
  </si>
  <si>
    <t>Clear2Pay Americas</t>
  </si>
  <si>
    <t>Savage, Paul</t>
  </si>
  <si>
    <t>Paul.Savage@fisglobal.com</t>
  </si>
  <si>
    <t>1369</t>
  </si>
  <si>
    <t>Romania</t>
  </si>
  <si>
    <t>Theobald, Claire</t>
  </si>
  <si>
    <t>Quality Assurance Analyst I</t>
  </si>
  <si>
    <t>2175.518532.9841.000000.0000.0000.1133</t>
  </si>
  <si>
    <t>Web Developer Senior</t>
  </si>
  <si>
    <t>523420</t>
  </si>
  <si>
    <t>Ambit Risk and Performance Exec Admin</t>
  </si>
  <si>
    <t>Severin, Sergio</t>
  </si>
  <si>
    <t>9885</t>
  </si>
  <si>
    <t>Data Engineering &amp; Governance</t>
  </si>
  <si>
    <t>3167</t>
  </si>
  <si>
    <t>US MA QUN 2 FLR 2</t>
  </si>
  <si>
    <t>Paranjpe, Harshada</t>
  </si>
  <si>
    <t>3692</t>
  </si>
  <si>
    <t>IND PUNE FLR4 SG</t>
  </si>
  <si>
    <t>2133.515981.9831..0000.0000.3659</t>
  </si>
  <si>
    <t>4226.501737.9801.000000.0000.0000.3692</t>
  </si>
  <si>
    <t>Deshpande, Ravikiran</t>
  </si>
  <si>
    <t>Najwale, Anand</t>
  </si>
  <si>
    <t>Goud, Ajay</t>
  </si>
  <si>
    <t>Gadgil, Kedar</t>
  </si>
  <si>
    <t>Kedar.Gadgil@fisglobal.com</t>
  </si>
  <si>
    <t>Rao, Mallikarjun</t>
  </si>
  <si>
    <t>Sutar, Sushil</t>
  </si>
  <si>
    <t>Sushil.Sutar@fisglobal.com</t>
  </si>
  <si>
    <t>3578.501002.9885.000000.0000.0000.1325</t>
  </si>
  <si>
    <t>Mallikarjun.Rao@fisglobal.com</t>
  </si>
  <si>
    <t>Senior Consultant</t>
  </si>
  <si>
    <t>2147.501701.9300.000000.0000.0000.1811</t>
  </si>
  <si>
    <t>501701</t>
  </si>
  <si>
    <t>LATAM IT</t>
  </si>
  <si>
    <t>Goncalves, Marcos Augusto Sanfelice</t>
  </si>
  <si>
    <t>Sankarasubramonian, Hariprasad</t>
  </si>
  <si>
    <t>Singh, Satvinder</t>
  </si>
  <si>
    <t>Mandar.Deo@fisglobal.com</t>
  </si>
  <si>
    <t>2167.501000.9224.000000.0000.0000.3619</t>
  </si>
  <si>
    <t>9224</t>
  </si>
  <si>
    <t>CISO Technology</t>
  </si>
  <si>
    <t>hari.prasad@fisglobal.com</t>
  </si>
  <si>
    <t>C, Senthil Kumar</t>
  </si>
  <si>
    <t>satvinder.singh@fisglobal.com</t>
  </si>
  <si>
    <t>Gupta, Namit</t>
  </si>
  <si>
    <t>Golla, Veerendranath Pandyan</t>
  </si>
  <si>
    <t>2304.501000.9404..2304.0000.3084</t>
  </si>
  <si>
    <t>Sabnis, Nikhil</t>
  </si>
  <si>
    <t>Subramanian, Vasudevan</t>
  </si>
  <si>
    <t>vasudevan.subramanian@fisglobal.com</t>
  </si>
  <si>
    <t>Operations Software Analyst I</t>
  </si>
  <si>
    <t>V, Prabanjan</t>
  </si>
  <si>
    <t>., Monika</t>
  </si>
  <si>
    <t>Nepomuceno, Evelyn Araujo</t>
  </si>
  <si>
    <t>evelyn.araujo@fisglobal.com</t>
  </si>
  <si>
    <t>Notoya, Daisy Cristina Rodrigues</t>
  </si>
  <si>
    <t>Veiga, Rodolfo Souza</t>
  </si>
  <si>
    <t>rodolfo.veiga@fisglobal.com</t>
  </si>
  <si>
    <t>2147.518539.9801.000000.0000.0000.1811</t>
  </si>
  <si>
    <t>marcos.sanfelice@fisglobal.com</t>
  </si>
  <si>
    <t>daisy.notoya@fisglobal.com</t>
  </si>
  <si>
    <t>Agile Scrum Master E</t>
  </si>
  <si>
    <t>prabanjan.v@fisglobal.com</t>
  </si>
  <si>
    <t>nikhil.sabnis@fisglobal.com</t>
  </si>
  <si>
    <t>claire.theobald@fisglobal.com</t>
  </si>
  <si>
    <t>Yadav, Dinesh</t>
  </si>
  <si>
    <t>IT Trainee</t>
  </si>
  <si>
    <t>Securities Operations Associate I</t>
  </si>
  <si>
    <t>2159.500000.9046.000000.0000.0000.3609</t>
  </si>
  <si>
    <t>Richardson, Thomas</t>
  </si>
  <si>
    <t>Singhla, Jatin</t>
  </si>
  <si>
    <t>3130.515910.9860.000000.0000.0000.3167</t>
  </si>
  <si>
    <t>todd.stencel@fisglobal.com</t>
  </si>
  <si>
    <t>3801.513062.9853.000000.0000.0000.1157</t>
  </si>
  <si>
    <t>Nenadov, Jennifer</t>
  </si>
  <si>
    <t>ONeill, Carol</t>
  </si>
  <si>
    <t>Ocasek, Kimberly Anne</t>
  </si>
  <si>
    <t>Chittineni, Srinivas</t>
  </si>
  <si>
    <t>9889</t>
  </si>
  <si>
    <t>Portal Engineering</t>
  </si>
  <si>
    <t>Johnson, Jennifer Lee</t>
  </si>
  <si>
    <t>9848</t>
  </si>
  <si>
    <t>Terminal Servicing</t>
  </si>
  <si>
    <t>Rath, Nivedita</t>
  </si>
  <si>
    <t>Little, Trina</t>
  </si>
  <si>
    <t>Shinn, Dana M</t>
  </si>
  <si>
    <t>517106</t>
  </si>
  <si>
    <t>International Merchant Admin</t>
  </si>
  <si>
    <t>Drew, Zenon</t>
  </si>
  <si>
    <t>Mattinson, Jan</t>
  </si>
  <si>
    <t>3578.517000.9802.000000.0000.0000.1325</t>
  </si>
  <si>
    <t>Watt, Gayle</t>
  </si>
  <si>
    <t>TANNER, LEON</t>
  </si>
  <si>
    <t>Linga, Ravikanth</t>
  </si>
  <si>
    <t>srinivas.chittineni@fisglobal.com</t>
  </si>
  <si>
    <t>Ten Thije, Peter</t>
  </si>
  <si>
    <t>Peter.TenThije@fisglobal.com</t>
  </si>
  <si>
    <t>Hegde, Lathika</t>
  </si>
  <si>
    <t>Pusey, Samuel</t>
  </si>
  <si>
    <t>3578.517106.9860.000000.0000.0000.1325</t>
  </si>
  <si>
    <t>samuel.pusey@fisglobal.com</t>
  </si>
  <si>
    <t>Rygielski, Pawel</t>
  </si>
  <si>
    <t>3514.501002.9889.000000.0000.0000.1159</t>
  </si>
  <si>
    <t>lathika.hegde@fisglobal.com</t>
  </si>
  <si>
    <t>HARJANI, VIK</t>
  </si>
  <si>
    <t>Vik.Harjani@fisglobal.com</t>
  </si>
  <si>
    <t>Business Management</t>
  </si>
  <si>
    <t>3578.501002.9735.000000.0000.0000.1325</t>
  </si>
  <si>
    <t>9735</t>
  </si>
  <si>
    <t>Technology Governance &amp; Operations</t>
  </si>
  <si>
    <t>dana.shinn@fisglobal.com</t>
  </si>
  <si>
    <t>3578.501002.9730.000000.0000.0000.1325</t>
  </si>
  <si>
    <t>9730</t>
  </si>
  <si>
    <t>HPP Engineering</t>
  </si>
  <si>
    <t>BASHIR, USMAN</t>
  </si>
  <si>
    <t>Usman.Bashir@fisglobal.com</t>
  </si>
  <si>
    <t>gayle.watt@fisglobal.com</t>
  </si>
  <si>
    <t>jan.mattinson@fisglobal.com</t>
  </si>
  <si>
    <t>pawel.rygielski@fisglobal.com</t>
  </si>
  <si>
    <t>Taylor, Michael</t>
  </si>
  <si>
    <t>Lacey, Dominic</t>
  </si>
  <si>
    <t>3514.501002.9885.000000.0000.0000.1159</t>
  </si>
  <si>
    <t>523054</t>
  </si>
  <si>
    <t>ACBS Loan Servicing Services</t>
  </si>
  <si>
    <t>2133.500000.9028.000000.0000.W018.1101</t>
  </si>
  <si>
    <t>2074.515356.9831.000000.0000.0000.1000</t>
  </si>
  <si>
    <t>Jatin.Singhla@fisglobal.com</t>
  </si>
  <si>
    <t>2304.500000.9028..2304.W008.0000</t>
  </si>
  <si>
    <t>Consultant</t>
  </si>
  <si>
    <t>Facilities Engineer I</t>
  </si>
  <si>
    <t>2175.518532.9831.000000.0000.0000.1821</t>
  </si>
  <si>
    <t>2175.518532.9831.000000.0000.0000.1847</t>
  </si>
  <si>
    <t>2175.518532.9831.000000.0000.0000.1836</t>
  </si>
  <si>
    <t>2175.518532.9831.000000.0000.0000.1837</t>
  </si>
  <si>
    <t>2175.518532.9831.000000.0000.0000.1824</t>
  </si>
  <si>
    <t>2074.510050.9853.000000.0000.0000.1844</t>
  </si>
  <si>
    <t>2235.510050.9856.000000.0000.0000.1844</t>
  </si>
  <si>
    <t>2074.510050.9856.000000.0000.0000.1837</t>
  </si>
  <si>
    <t>2074.510050.9852.000000.0000.0000.1837</t>
  </si>
  <si>
    <t>2074.510050.9856.000000.0000.0000.1844</t>
  </si>
  <si>
    <t>4001.522320.9822.000000.0000.0000.1837</t>
  </si>
  <si>
    <t>2074.510050.9850.000000.0000.0000.1129</t>
  </si>
  <si>
    <t>Analyst</t>
  </si>
  <si>
    <t>2175.518532.9830.000000.0000.0000.1821</t>
  </si>
  <si>
    <t>2074.510050.9852.000000.0000.0000.1844</t>
  </si>
  <si>
    <t>S, Sridhar</t>
  </si>
  <si>
    <t>lois.coronado@fisglobal.com</t>
  </si>
  <si>
    <t>jane.krecicki@fisglobal.com</t>
  </si>
  <si>
    <t>dominic.lacey@fisglobal.com</t>
  </si>
  <si>
    <t>3578.501002.9877.000000.0000.0000.1369</t>
  </si>
  <si>
    <t>2074.518532.9831.000000.0000.0000.1824</t>
  </si>
  <si>
    <t>4226.523420.9801.000000.0000.0000.3659</t>
  </si>
  <si>
    <t>3578.501002.9486.000000.0000.0000.1840</t>
  </si>
  <si>
    <t>3506.517034.9840.000000.0000.0000.1840</t>
  </si>
  <si>
    <t>2175.518532.9841.000000.0000.0000.1821</t>
  </si>
  <si>
    <t>2074.513061.9822.000000.0000.0000.1000</t>
  </si>
  <si>
    <t>3506.517000.9801.000000.0000.0000.1840</t>
  </si>
  <si>
    <t>2175.518536.9841.000000.0000.0000.1821</t>
  </si>
  <si>
    <t>3578.501002.9877.000000.0000.0000.1840</t>
  </si>
  <si>
    <t>2175.518532.9801.000000.0000.0000.1847</t>
  </si>
  <si>
    <t>3506.517036.9841.000000.0000.0000.1840</t>
  </si>
  <si>
    <t>2074.510050.9855.000000.0000.0000.1000</t>
  </si>
  <si>
    <t>2175.518536.9801.000000.0000.0000.1821</t>
  </si>
  <si>
    <t>2304.518135.9801..2304.0000.1000</t>
  </si>
  <si>
    <t>monika.monika@fisglobal.com</t>
  </si>
  <si>
    <t>3002.510050.9853.000000.0000.0000.1844</t>
  </si>
  <si>
    <t>Retention Associate I - Merchant</t>
  </si>
  <si>
    <t>2159.523054.9801.000000.0000.0000.3609</t>
  </si>
  <si>
    <t>2074.510050.9855.000000.0000.0000.1840</t>
  </si>
  <si>
    <t>3327.513211.9835.000000.0000.0000.1134</t>
  </si>
  <si>
    <t>2074.515701.9805.000000.0000.0000.1127</t>
  </si>
  <si>
    <t>LC5643248</t>
  </si>
  <si>
    <t>Sartori, Luis</t>
  </si>
  <si>
    <t>LC5643249</t>
  </si>
  <si>
    <t>Miyamoto, Luiz</t>
  </si>
  <si>
    <t>LC5643250</t>
  </si>
  <si>
    <t>Bastos, Luiz</t>
  </si>
  <si>
    <t>LC5643251</t>
  </si>
  <si>
    <t>Cunha, Magnon</t>
  </si>
  <si>
    <t>2074.515723.9805.000000.0000.C150.1159</t>
  </si>
  <si>
    <t>5038.518243.9844.000000.0000.C043.1531</t>
  </si>
  <si>
    <t>LC5647721</t>
  </si>
  <si>
    <t>Netto, Daniel De Castro</t>
  </si>
  <si>
    <t>LC5647739</t>
  </si>
  <si>
    <t>Kennedylopez, Michelle</t>
  </si>
  <si>
    <t>LC5647743</t>
  </si>
  <si>
    <t>Perez, Petrina</t>
  </si>
  <si>
    <t>LC5647762</t>
  </si>
  <si>
    <t>Kante, Ajay</t>
  </si>
  <si>
    <t>LC5627914</t>
  </si>
  <si>
    <t>Boppana, Hima</t>
  </si>
  <si>
    <t>LC5627916</t>
  </si>
  <si>
    <t>Gokavarapu, Rahul</t>
  </si>
  <si>
    <t>LC5627933</t>
  </si>
  <si>
    <t>Shukla, Anoop </t>
  </si>
  <si>
    <t>LC5627934</t>
  </si>
  <si>
    <t>Malviya, Meharban</t>
  </si>
  <si>
    <t>LC5627935</t>
  </si>
  <si>
    <t>Ring, Phillip</t>
  </si>
  <si>
    <t>LC5627938</t>
  </si>
  <si>
    <t>Patil, Sudhir Maheever</t>
  </si>
  <si>
    <t>LC5627950</t>
  </si>
  <si>
    <t>Franco, Felipe</t>
  </si>
  <si>
    <t>LC5627951</t>
  </si>
  <si>
    <t>Matsuo, Daniel</t>
  </si>
  <si>
    <t>LC5627953</t>
  </si>
  <si>
    <t>Martins, jose</t>
  </si>
  <si>
    <t>LC5628048</t>
  </si>
  <si>
    <t>Dhavale, Ameya Raju</t>
  </si>
  <si>
    <t>LC5628243</t>
  </si>
  <si>
    <t>Yi, Izzie</t>
  </si>
  <si>
    <t>LC5647770</t>
  </si>
  <si>
    <t>Yathagiri, Himagiri Ashok</t>
  </si>
  <si>
    <t>LC5647782</t>
  </si>
  <si>
    <t>LC5647838</t>
  </si>
  <si>
    <t>LC5647878</t>
  </si>
  <si>
    <t>Papaluca, Eric</t>
  </si>
  <si>
    <t>LC5647880</t>
  </si>
  <si>
    <t>Tripathi, Anunay</t>
  </si>
  <si>
    <t>LC5647895</t>
  </si>
  <si>
    <t>Armendariz, Jesus</t>
  </si>
  <si>
    <t>LC5647911</t>
  </si>
  <si>
    <t>Panchal, Mangesh</t>
  </si>
  <si>
    <t>LC5647914</t>
  </si>
  <si>
    <t>Thilokani, Heena</t>
  </si>
  <si>
    <t>LC5647915</t>
  </si>
  <si>
    <t>Kumari, Sanjana</t>
  </si>
  <si>
    <t>LC5647916</t>
  </si>
  <si>
    <t>Shandilya, Shivam</t>
  </si>
  <si>
    <t>LC5647990</t>
  </si>
  <si>
    <t>Stopa, Soraia</t>
  </si>
  <si>
    <t>LC5628244</t>
  </si>
  <si>
    <t>Liu, Sophia</t>
  </si>
  <si>
    <t>LC5628362</t>
  </si>
  <si>
    <t>LC5628370</t>
  </si>
  <si>
    <t>Chellagurki Mattad, Sharankumar</t>
  </si>
  <si>
    <t>LC5628489</t>
  </si>
  <si>
    <t>Karuppaiya, Reena</t>
  </si>
  <si>
    <t>3514.517000.9848.000000.0000.0000.1129</t>
  </si>
  <si>
    <t>LC5628496</t>
  </si>
  <si>
    <t>Knops, Theo</t>
  </si>
  <si>
    <t>4001.501000.9173.000000.0000.0000.1322</t>
  </si>
  <si>
    <t>LC5628598</t>
  </si>
  <si>
    <t>Mohan, Madhushree</t>
  </si>
  <si>
    <t>LC5628602</t>
  </si>
  <si>
    <t>Kaneda, Daniel Key Tanaka</t>
  </si>
  <si>
    <t>LC5628608</t>
  </si>
  <si>
    <t>Dinavahi, Ravi</t>
  </si>
  <si>
    <t>LC5628609</t>
  </si>
  <si>
    <t>Vadagam, Srikanth</t>
  </si>
  <si>
    <t>LC5628610</t>
  </si>
  <si>
    <t>Maredia, Arifali</t>
  </si>
  <si>
    <t>LC5628612</t>
  </si>
  <si>
    <t>Kavali, Gnana</t>
  </si>
  <si>
    <t>LC5628621</t>
  </si>
  <si>
    <t>Kaushik, Rashmi</t>
  </si>
  <si>
    <t>LC5628625</t>
  </si>
  <si>
    <t>Batta, Ajay</t>
  </si>
  <si>
    <t>LC5628647</t>
  </si>
  <si>
    <t>Palani, Jaya Suriya</t>
  </si>
  <si>
    <t>LC5628650</t>
  </si>
  <si>
    <t>Banerjee, Sreyashi</t>
  </si>
  <si>
    <t>LC5628662</t>
  </si>
  <si>
    <t>Barbu, Nicoleta Dana</t>
  </si>
  <si>
    <t>LC5628665</t>
  </si>
  <si>
    <t>Adia, Rajiv Rao</t>
  </si>
  <si>
    <t>LC5628668</t>
  </si>
  <si>
    <t>Cazacu, Ionut</t>
  </si>
  <si>
    <t>LC5628675</t>
  </si>
  <si>
    <t>Panescu, Robert Florin</t>
  </si>
  <si>
    <t>LC5628682</t>
  </si>
  <si>
    <t>Subramanian, Meenakshi</t>
  </si>
  <si>
    <t>LC5628731</t>
  </si>
  <si>
    <t>Ursu, Radu</t>
  </si>
  <si>
    <t>LC5647996</t>
  </si>
  <si>
    <t>Nayak, Durgesh Ashok</t>
  </si>
  <si>
    <t>LC5647997</t>
  </si>
  <si>
    <t>Reddy, Nagam Ram Mohan</t>
  </si>
  <si>
    <t>LC5647998</t>
  </si>
  <si>
    <t>Kumar, Pilli Ramesh</t>
  </si>
  <si>
    <t>LC5647999</t>
  </si>
  <si>
    <t>Filho, Amilton de Souza</t>
  </si>
  <si>
    <t>LC5648000</t>
  </si>
  <si>
    <t>Basaglia, Vinicius da Silva</t>
  </si>
  <si>
    <t>LC5648004</t>
  </si>
  <si>
    <t>Pongelupe, Marcos Antonio</t>
  </si>
  <si>
    <t>LC5648005</t>
  </si>
  <si>
    <t>Takahash, Jorge Sadao</t>
  </si>
  <si>
    <t>LC5648006</t>
  </si>
  <si>
    <t>Nunes, Sergio Gomes</t>
  </si>
  <si>
    <t>LC5648007</t>
  </si>
  <si>
    <t>Lima, Andreia Carvalho Alves de</t>
  </si>
  <si>
    <t>LC5648009</t>
  </si>
  <si>
    <t>Varley, Michael</t>
  </si>
  <si>
    <t>LC5648010</t>
  </si>
  <si>
    <t>West, John</t>
  </si>
  <si>
    <t>LC5648011</t>
  </si>
  <si>
    <t>LC5648012</t>
  </si>
  <si>
    <t>Dias, Noely Araujo</t>
  </si>
  <si>
    <t>LC5648014</t>
  </si>
  <si>
    <t>Nadudvari, Caio Cesar</t>
  </si>
  <si>
    <t>LC5648019</t>
  </si>
  <si>
    <t>Silva, Guilherme Augusto Oliveira</t>
  </si>
  <si>
    <t>LC5648021</t>
  </si>
  <si>
    <t>Pesenato, Joao Carlos</t>
  </si>
  <si>
    <t>LC5648022</t>
  </si>
  <si>
    <t>Barbao, Juliana</t>
  </si>
  <si>
    <t>LC5648027</t>
  </si>
  <si>
    <t>Mafeis, Renan Diego</t>
  </si>
  <si>
    <t>LC5648028</t>
  </si>
  <si>
    <t>Amorim, Rodrigo da Silva</t>
  </si>
  <si>
    <t>LC5648032</t>
  </si>
  <si>
    <t>Flor, Robson de Araujo</t>
  </si>
  <si>
    <t>LC5648033</t>
  </si>
  <si>
    <t>Gomes, Alfredo Candido</t>
  </si>
  <si>
    <t>LC5648034</t>
  </si>
  <si>
    <t>Camara, Dihego Mussi Da Costa</t>
  </si>
  <si>
    <t>LC5648035</t>
  </si>
  <si>
    <t>Lessa, Wagner Oliveira</t>
  </si>
  <si>
    <t>LC5648036</t>
  </si>
  <si>
    <t>Santos, Lucas Silva</t>
  </si>
  <si>
    <t>LC5648039</t>
  </si>
  <si>
    <t>Antoniassi, Guilherme Draghe</t>
  </si>
  <si>
    <t>LC5648044</t>
  </si>
  <si>
    <t>Camacho, Gabriel de Freitas</t>
  </si>
  <si>
    <t>LC5648045</t>
  </si>
  <si>
    <t>Menezes, Adilson Gonçalves de</t>
  </si>
  <si>
    <t>LC5648051</t>
  </si>
  <si>
    <t>Gaur, Amit</t>
  </si>
  <si>
    <t>LC5648056</t>
  </si>
  <si>
    <t>Harsh, Harsh</t>
  </si>
  <si>
    <t>LC5648057</t>
  </si>
  <si>
    <t>Lal, Kanhiya</t>
  </si>
  <si>
    <t>LC5648059</t>
  </si>
  <si>
    <t>Rastogi, Lokesh Kumar</t>
  </si>
  <si>
    <t>LC5648060</t>
  </si>
  <si>
    <t>Nirmal, Nirmal</t>
  </si>
  <si>
    <t>LC5648061</t>
  </si>
  <si>
    <t>Kumari, Poonam</t>
  </si>
  <si>
    <t>LC5628737</t>
  </si>
  <si>
    <t>Tainty, Lydia</t>
  </si>
  <si>
    <t>LC5628774</t>
  </si>
  <si>
    <t>Konda, Malathi</t>
  </si>
  <si>
    <t>LC5628802</t>
  </si>
  <si>
    <t>Hodson, Anne</t>
  </si>
  <si>
    <t>LC5628803</t>
  </si>
  <si>
    <t>Holland, Antoinette</t>
  </si>
  <si>
    <t>LC5628805</t>
  </si>
  <si>
    <t>Narayanan, Lakshmanan</t>
  </si>
  <si>
    <t>LC5628814</t>
  </si>
  <si>
    <t>Rasel, Azizur</t>
  </si>
  <si>
    <t>LC5628826</t>
  </si>
  <si>
    <t>Lipscomb, Arnetha</t>
  </si>
  <si>
    <t>LC5628861</t>
  </si>
  <si>
    <t>T P, Deepa</t>
  </si>
  <si>
    <t>LC5628913</t>
  </si>
  <si>
    <t>Mota, Diego</t>
  </si>
  <si>
    <t>LC5628950</t>
  </si>
  <si>
    <t>Roeder, Anthony</t>
  </si>
  <si>
    <t>LC5628951</t>
  </si>
  <si>
    <t>Schreier, Andrew</t>
  </si>
  <si>
    <t>3802.513062.9853.000000.0000.0000.1844</t>
  </si>
  <si>
    <t>2074.513061.9822.000000.0000.0000.1844</t>
  </si>
  <si>
    <t>Company</t>
  </si>
  <si>
    <t>Concatenate</t>
  </si>
  <si>
    <t>2074; 2074.510050.9856.000000.0000.0000.1837</t>
  </si>
  <si>
    <t>2074; 2074.518532.9831.000000.0000.0000.1824</t>
  </si>
  <si>
    <t>2074; 2074.510050.9853.000000.0000.0000.1844</t>
  </si>
  <si>
    <t>2074; 2074.510050.9856.000000.0000.0000.1844</t>
  </si>
  <si>
    <t>2074; 2074.510005.9613.000000.0000.0000.1133</t>
  </si>
  <si>
    <t>2074; 2074.510050.9852.000000.0000.0000.1837</t>
  </si>
  <si>
    <t>2074; 2074.513061.9822.000000.0000.0000.1000</t>
  </si>
  <si>
    <t>2074; 2074.510050.9850.000000.0000.0000.1129</t>
  </si>
  <si>
    <t>2074.510050.9852.000000.0000.0000.1000</t>
  </si>
  <si>
    <t>2074; 2074.510050.9852.000000.0000.0000.1000</t>
  </si>
  <si>
    <t>2074; 2074.510050.9852.000000.0000.0000.1844</t>
  </si>
  <si>
    <t>2074; 2074.510050.9855.000000.0000.0000.1840</t>
  </si>
  <si>
    <t>2074; 2074.513061.9822.000000.0000.0000.1844</t>
  </si>
  <si>
    <t>2133; 2133.518532.9831.000000.0000.0000.1101</t>
  </si>
  <si>
    <t>2175; 2175.518532.9831.000000.0000.0000.1837</t>
  </si>
  <si>
    <t>2175; 2175.518532.9831.000000.0000.0000.1847</t>
  </si>
  <si>
    <t>2175.518536.9841.000000.0000.0000.1839</t>
  </si>
  <si>
    <t>2175; 2175.518536.9841.000000.0000.0000.1839</t>
  </si>
  <si>
    <t>2175; 2175.518532.9830.000000.0000.0000.1821</t>
  </si>
  <si>
    <t>2175; 2175.518532.9831.000000.0000.0000.1821</t>
  </si>
  <si>
    <t>2175; 2175.518532.9841.000000.0000.0000.1821</t>
  </si>
  <si>
    <t>2175; 2175.518536.9801.000000.0000.0000.1821</t>
  </si>
  <si>
    <t>2175; 2175.518536.9841.000000.0000.0000.1821</t>
  </si>
  <si>
    <t>2175.518532.9801.000000.0000.0000.1824</t>
  </si>
  <si>
    <t>2175; 2175.518532.9801.000000.0000.0000.1824</t>
  </si>
  <si>
    <t>2175; 2175.518532.9831.000000.0000.0000.1824</t>
  </si>
  <si>
    <t>2175; 2175.518532.9831.000000.0000.0000.1133</t>
  </si>
  <si>
    <t>2175; 2175.518532.9831.000000.0000.0000.1836</t>
  </si>
  <si>
    <t>2175; 2175.518532.9841.000000.0000.0000.1133</t>
  </si>
  <si>
    <t>2175; 2175.518532.9801.000000.0000.0000.1847</t>
  </si>
  <si>
    <t>2235; 2235.510050.9856.000000.0000.0000.1844</t>
  </si>
  <si>
    <t>2260.523587.9801.000000.0000.0000.3691</t>
  </si>
  <si>
    <t>2260; 2260.523587.9801.000000.0000.0000.3691</t>
  </si>
  <si>
    <t>3002; 3002.510050.9853.000000.0000.0000.1844</t>
  </si>
  <si>
    <t>3002.510050.9851.000000.0000.0000.1844</t>
  </si>
  <si>
    <t>3002; 3002.510050.9851.000000.0000.0000.1844</t>
  </si>
  <si>
    <t>3002.501000.9216.000000.0000.0000.1811</t>
  </si>
  <si>
    <t>3002; 3002.501000.9216.000000.0000.0000.1811</t>
  </si>
  <si>
    <t>3506; 3506.517000.9801.000000.0000.0000.1840</t>
  </si>
  <si>
    <t>3506; 3506.517034.9840.000000.0000.0000.1840</t>
  </si>
  <si>
    <t>3506; 3506.517036.9841.000000.0000.0000.1840</t>
  </si>
  <si>
    <t>3513.517036.9841.000000.0000.0000.1130</t>
  </si>
  <si>
    <t>3513; 3513.517036.9841.000000.0000.0000.1130</t>
  </si>
  <si>
    <t>3578; 3578.501002.9486.000000.0000.0000.1840</t>
  </si>
  <si>
    <t>3578; 3578.501002.9877.000000.0000.0000.1840</t>
  </si>
  <si>
    <t>3802; 3802.513062.9853.000000.0000.0000.1844</t>
  </si>
  <si>
    <t>4001.520005.9128.000000.0000.0000.1154</t>
  </si>
  <si>
    <t>4001; 4001.520005.9128.000000.0000.0000.1154</t>
  </si>
  <si>
    <t>4001.522234.9822.000000.0000.0000.3106</t>
  </si>
  <si>
    <t>4001; 4001.522234.9822.000000.0000.0000.3106</t>
  </si>
  <si>
    <t>4001; 4001.522320.9822.000000.0000.0000.1837</t>
  </si>
  <si>
    <t>5038.518411.9822.000000.0000.0000.1811</t>
  </si>
  <si>
    <t>5038; 5038.518411.9822.000000.0000.0000.1811</t>
  </si>
  <si>
    <t>5038.518410.9822.000000.0000.0000.0000</t>
  </si>
  <si>
    <t>5038; 5038.518410.9822.000000.0000.0000.0000</t>
  </si>
  <si>
    <t>Manager</t>
  </si>
  <si>
    <t>MARTINEZ, MARIO</t>
  </si>
  <si>
    <t>2074; 2074.510005.9681.000000.0000.0000.1133; MARTINEZ, MARIO</t>
  </si>
  <si>
    <t>2074; 2074.510005.9681.000000.0000.0000.1167; MARTINEZ, MARIO</t>
  </si>
  <si>
    <t>Ladd, Jason Frederick</t>
  </si>
  <si>
    <t>2074; 2074.515356.9831.000000.0000.0000.1000; Ladd, Jason Frederick</t>
  </si>
  <si>
    <t>2074; 2074.510050.9855.000000.0000.0000.1000; Ladd, Jason Frederick</t>
  </si>
  <si>
    <t>2074; 2074.518303.9820.000000.0000.0000.1000; Ladd, Jason Frederick</t>
  </si>
  <si>
    <t>2074; 2074.518303.9820.000000.0000.0000.1000; Tomasofsky, Christian Paul</t>
  </si>
  <si>
    <t>3513.517000.9801.000000.0000.0000.1129</t>
  </si>
  <si>
    <t>3513; 3513.517000.9801.000000.0000.0000.1129; Ocasek, Kimberly Anne</t>
  </si>
  <si>
    <t>3513; 3513.517000.9801.000000.0000.0000.1129; Little, Trina</t>
  </si>
  <si>
    <t>3513.517036.9841.000000.0000.0000.1159</t>
  </si>
  <si>
    <t>3513; 3513.517036.9841.000000.0000.0000.1159; Ocasek, Kimberly Anne</t>
  </si>
  <si>
    <t>3578; 3578.517000.9802.000000.0000.0000.1325; Little, Trina</t>
  </si>
  <si>
    <t>4001; 4001.522320.9822.000000.0000.0000.3039; Severin, Sergio</t>
  </si>
  <si>
    <t>BUC2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</si>
</sst>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909FE2-2DA4-42E3-81BD-1C8FF502B259}" name="Tabela1" displayName="Tabela1" ref="A1:AM100" totalsRowShown="0">
  <autoFilter ref="A1:AM100" xr:uid="{A0D44034-8503-4A87-82BF-BD96AF94630B}"/>
  <tableColumns count="39">
    <tableColumn id="1" xr3:uid="{6F4DF312-808F-40C2-BA3E-E124DABDD4D9}" name="EmployeeID"/>
    <tableColumn id="2" xr3:uid="{3BA4016F-96D8-4811-80B2-B302FB4A94FB}" name="Fullname"/>
    <tableColumn id="3" xr3:uid="{78FE266C-6CC7-4A4A-9E23-11B40DE819A5}" name="JobTitle"/>
    <tableColumn id="4" xr3:uid="{2EF59209-4241-4D0D-B5EF-6D403A9FE248}" name="AdjustedServiceDate" dataDxfId="6"/>
    <tableColumn id="5" xr3:uid="{51473F7E-840F-4979-92F8-C4C751AB6592}" name="Manager_FullName"/>
    <tableColumn id="6" xr3:uid="{C726DFF4-BFD9-42D1-BB7F-94EB9463D75D}" name="BUC"/>
    <tableColumn id="7" xr3:uid="{458EC577-D824-4583-8622-500A7BE31DD8}" name="Ora_Company"/>
    <tableColumn id="8" xr3:uid="{19B31E2D-5A4F-44B6-B05C-1BA53CC7B485}" name="Ora_Company_Name"/>
    <tableColumn id="9" xr3:uid="{55B84ECE-E8B9-4F6C-ABD7-4712C85FD63C}" name="Ora_Product"/>
    <tableColumn id="10" xr3:uid="{8552D3D4-F1FB-4A15-A4EE-1FA2E7EE3E40}" name="Ora_Product_Name"/>
    <tableColumn id="11" xr3:uid="{34DF853D-081E-46A2-9504-92AE3ED08CA4}" name="PE_L4"/>
    <tableColumn id="12" xr3:uid="{43ABC79B-7908-46C1-8D0C-3EF852EA9F0A}" name="PE_L5"/>
    <tableColumn id="13" xr3:uid="{05D901D9-76DB-416D-B8B4-4476EE9332A4}" name="PE_L6"/>
    <tableColumn id="14" xr3:uid="{E7DA8057-9547-4201-B277-F7DF03B8C141}" name="PE_L7"/>
    <tableColumn id="15" xr3:uid="{7E4ABFAC-9E5E-4EE6-9FC6-DD73489F3115}" name="PE_L8"/>
    <tableColumn id="16" xr3:uid="{738DC435-1819-49AC-BC16-31DD3B40EBC8}" name="Ora_Cost_Center"/>
    <tableColumn id="17" xr3:uid="{EB8261DA-28E7-46DA-9882-41E3D31D4317}" name="Ora_Cost_Center_Name"/>
    <tableColumn id="18" xr3:uid="{BC2B30EA-AC01-4E3D-94BB-703BADCD121B}" name="CC_L2"/>
    <tableColumn id="19" xr3:uid="{D57D68A7-E474-4819-92A5-4002A896244D}" name="CC_L3"/>
    <tableColumn id="20" xr3:uid="{ADDA1CB2-C677-44DC-B14A-3F316B537364}" name="CC_L4"/>
    <tableColumn id="21" xr3:uid="{9137AB01-9D6C-4E5D-8958-5F093F8819BF}" name="Ora_Location"/>
    <tableColumn id="22" xr3:uid="{C3DAE12C-D22D-4E27-B3D2-254B697578EA}" name="Ora_Location_Name"/>
    <tableColumn id="23" xr3:uid="{3E7E130B-C023-4D50-B40F-0C39C4FE5E4A}" name="L_L2"/>
    <tableColumn id="24" xr3:uid="{C811C442-17ED-431A-ABC4-94170B129B0A}" name="Bill_To_BU"/>
    <tableColumn id="25" xr3:uid="{5D806A25-2CD7-470F-BBCC-CA68553C68F3}" name="Mgr_Emp_Name_L1"/>
    <tableColumn id="26" xr3:uid="{58AC38EE-51FA-45F4-9A73-F4420CF168C4}" name="Mgr_Emp_Name_L2"/>
    <tableColumn id="27" xr3:uid="{8F1282C1-DC27-43BD-9185-307F5E086297}" name="Mgr_Emp_Name_L3"/>
    <tableColumn id="28" xr3:uid="{66096BD9-9A5D-43ED-A333-2505E402D75C}" name="Mgr_Emp_Name_L4"/>
    <tableColumn id="29" xr3:uid="{32244E68-83B9-4CB9-89F7-78E19946C996}" name="Mgr_Emp_Name_L5"/>
    <tableColumn id="30" xr3:uid="{08CA76D7-4EF1-47E3-A397-A768EAD43A76}" name="Mgr_Emp_Name_L6"/>
    <tableColumn id="31" xr3:uid="{519C7DBF-8382-453C-9516-17B613B4AF78}" name="Mgr_Emp_Name_L7"/>
    <tableColumn id="32" xr3:uid="{DC738334-EAEB-4A5C-AF10-E41C853BAF89}" name="Mgr_Emp_Name_L8"/>
    <tableColumn id="33" xr3:uid="{4853C683-02C6-4881-BD31-98BED0923D99}" name="employment_type"/>
    <tableColumn id="34" xr3:uid="{2B8D05EC-75E5-41B8-8801-01B64124C925}" name="EmailAlias"/>
    <tableColumn id="35" xr3:uid="{1470431A-50E7-4D45-8BAE-67C09B3B163B}" name="ScheduleHours"/>
    <tableColumn id="36" xr3:uid="{EE4E2BF6-C90D-42E3-97E5-C1925637E280}" name="Company" dataDxfId="5">
      <calculatedColumnFormula>IFERROR(VLOOKUP(Tabela1[[#This Row],[Ora_Company]],Condições!A:B,2,),FALSE)</calculatedColumnFormula>
    </tableColumn>
    <tableColumn id="37" xr3:uid="{A907FC8D-9CC6-436A-8DFE-A7E4B122E320}" name="BUC2" dataDxfId="4">
      <calculatedColumnFormula>IFERROR(VLOOKUP(Tabela1[[#This Row],[BUC]],Company_BUC[[BUC]:[LATAM]],3,),FALSE)</calculatedColumnFormula>
    </tableColumn>
    <tableColumn id="38" xr3:uid="{41349F5B-1831-48CB-81D3-806C0BE1A469}" name="Manager" dataDxfId="0">
      <calculatedColumnFormula>IFERROR(VLOOKUP(Tabela1[[#This Row],[Ora_Company]]&amp;";"&amp;Tabela1[[#This Row],[BUC]]&amp;";"&amp;Tabela1[[#This Row],[Manager_FullName]],Tabela4[[Concatenate]:[LATAM]],2,),FALSE)</calculatedColumnFormula>
    </tableColumn>
    <tableColumn id="39" xr3:uid="{4C7FBE75-B7F6-4B71-B150-29B3CF398C0A}" name="LATAM" dataDxfId="3">
      <calculatedColumnFormula>OR(Tabela1[[#This Row],[Company]],Tabela1[[#This Row],[BUC2]],Tabela1[[#This Row],[Manager]])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9B5E724-34B4-458B-8BB5-AD714E2674A1}" name="Company_BUC" displayName="Company_BUC" ref="D1:G45" totalsRowShown="0">
  <autoFilter ref="D1:G45" xr:uid="{2172F771-9988-4AC5-95F1-845522E1AE15}"/>
  <tableColumns count="4">
    <tableColumn id="1" xr3:uid="{19C0B949-0076-4A88-BAA6-49CE5E269CAE}" name="Company"/>
    <tableColumn id="2" xr3:uid="{6725C1AF-EAD9-4F6D-BBCC-8F27B98F773C}" name="BUC"/>
    <tableColumn id="3" xr3:uid="{6437BE8B-AEE9-4BA9-AAB9-652ADBE1912C}" name="Concatenate" dataDxfId="2"/>
    <tableColumn id="4" xr3:uid="{0C9756F9-577B-4FD9-A614-A5AF02B429FD}" name="LATAM" dataDxfId="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8E889B4-9D18-475D-94F7-C91419D5610D}" name="Tabela3" displayName="Tabela3" ref="A1:B13" totalsRowShown="0">
  <autoFilter ref="A1:B13" xr:uid="{F062DB19-2586-4F54-93EB-EC2EE7BB28D8}"/>
  <tableColumns count="2">
    <tableColumn id="1" xr3:uid="{7FABA5B7-2B0D-4378-9A47-6DD6E5F771E8}" name="Company"/>
    <tableColumn id="2" xr3:uid="{D5C767BA-9DEC-4E4C-823D-2F073C41406C}" name="LATAM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E0256A4-2635-486D-9FBB-DC153D30153D}" name="Tabela4" displayName="Tabela4" ref="I1:M12" totalsRowShown="0">
  <autoFilter ref="I1:M12" xr:uid="{F2B69016-D885-4C20-A3ED-8E99BA63AA7A}"/>
  <tableColumns count="5">
    <tableColumn id="1" xr3:uid="{A21D2070-5D34-4F7B-A613-B21FEE271B41}" name="Company"/>
    <tableColumn id="2" xr3:uid="{D7AD9B39-7D9B-43F9-BD46-75BBD97B023A}" name="BUC"/>
    <tableColumn id="3" xr3:uid="{D3584A5D-32D0-48C0-9A4D-852BDB362EBA}" name="Manager"/>
    <tableColumn id="4" xr3:uid="{3E0301A2-6FB2-4EFE-AEF9-B6E6DBC88F77}" name="Concatenate"/>
    <tableColumn id="5" xr3:uid="{C2077DF6-D9D4-4982-AABA-B9B8723FF34A}" name="LATA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0"/>
  <sheetViews>
    <sheetView tabSelected="1" topLeftCell="AA1" zoomScale="80" zoomScaleNormal="80" workbookViewId="0">
      <pane ySplit="1" topLeftCell="A2" activePane="bottomLeft" state="frozenSplit"/>
      <selection pane="bottomLeft" activeCell="AJ94" sqref="AJ94"/>
    </sheetView>
  </sheetViews>
  <sheetFormatPr defaultRowHeight="15" x14ac:dyDescent="0.25"/>
  <cols>
    <col min="1" max="1" width="14" customWidth="1"/>
    <col min="2" max="2" width="11.42578125" customWidth="1"/>
    <col min="3" max="3" width="10" customWidth="1"/>
    <col min="4" max="4" width="21.5703125" customWidth="1"/>
    <col min="5" max="5" width="20.7109375" customWidth="1"/>
    <col min="7" max="7" width="15.7109375" customWidth="1"/>
    <col min="8" max="8" width="22.140625" customWidth="1"/>
    <col min="9" max="9" width="14.140625" customWidth="1"/>
    <col min="10" max="10" width="20.5703125" customWidth="1"/>
    <col min="16" max="16" width="18" customWidth="1"/>
    <col min="17" max="17" width="24.42578125" customWidth="1"/>
    <col min="21" max="21" width="14.85546875" customWidth="1"/>
    <col min="22" max="22" width="21.28515625" customWidth="1"/>
    <col min="24" max="24" width="13" customWidth="1"/>
    <col min="25" max="32" width="21.28515625" customWidth="1"/>
    <col min="33" max="33" width="19.42578125" customWidth="1"/>
    <col min="34" max="34" width="12.5703125" customWidth="1"/>
    <col min="35" max="35" width="16.28515625" customWidth="1"/>
    <col min="36" max="37" width="13.42578125" bestFit="1" customWidth="1"/>
    <col min="39" max="39" width="13.42578125" bestFit="1" customWidth="1"/>
    <col min="41" max="41" width="62.7109375" bestFit="1" customWidth="1"/>
  </cols>
  <sheetData>
    <row r="1" spans="1:4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805</v>
      </c>
      <c r="AK1" t="s">
        <v>878</v>
      </c>
      <c r="AL1" t="s">
        <v>862</v>
      </c>
      <c r="AM1" t="s">
        <v>275</v>
      </c>
    </row>
    <row r="2" spans="1:41" x14ac:dyDescent="0.25">
      <c r="A2" t="s">
        <v>290</v>
      </c>
      <c r="B2" t="s">
        <v>277</v>
      </c>
      <c r="C2" t="s">
        <v>291</v>
      </c>
      <c r="D2" s="1">
        <v>38534</v>
      </c>
      <c r="E2" t="s">
        <v>285</v>
      </c>
      <c r="F2" t="s">
        <v>278</v>
      </c>
      <c r="G2">
        <v>2147</v>
      </c>
      <c r="H2" t="s">
        <v>268</v>
      </c>
      <c r="I2" t="s">
        <v>279</v>
      </c>
      <c r="J2" t="s">
        <v>280</v>
      </c>
      <c r="K2" t="s">
        <v>170</v>
      </c>
      <c r="L2" t="s">
        <v>281</v>
      </c>
      <c r="M2" t="s">
        <v>281</v>
      </c>
      <c r="N2" t="s">
        <v>282</v>
      </c>
      <c r="O2" t="s">
        <v>282</v>
      </c>
      <c r="P2" t="s">
        <v>213</v>
      </c>
      <c r="Q2" t="s">
        <v>214</v>
      </c>
      <c r="R2" t="s">
        <v>42</v>
      </c>
      <c r="S2" t="s">
        <v>67</v>
      </c>
      <c r="T2" t="s">
        <v>67</v>
      </c>
      <c r="U2" t="s">
        <v>273</v>
      </c>
      <c r="V2" t="s">
        <v>274</v>
      </c>
      <c r="W2" t="s">
        <v>275</v>
      </c>
      <c r="Y2" t="s">
        <v>44</v>
      </c>
      <c r="Z2" t="s">
        <v>45</v>
      </c>
      <c r="AA2" t="s">
        <v>171</v>
      </c>
      <c r="AB2" t="s">
        <v>283</v>
      </c>
      <c r="AC2" t="s">
        <v>284</v>
      </c>
      <c r="AD2" t="s">
        <v>285</v>
      </c>
      <c r="AG2" t="s">
        <v>50</v>
      </c>
      <c r="AH2" t="s">
        <v>292</v>
      </c>
      <c r="AI2">
        <v>40</v>
      </c>
      <c r="AJ2" t="b">
        <f>IFERROR(VLOOKUP(Tabela1[[#This Row],[Ora_Company]],Condições!A:B,2,),FALSE)</f>
        <v>1</v>
      </c>
      <c r="AK2" t="b">
        <f>IFERROR(VLOOKUP(Tabela1[[#This Row],[BUC]],Company_BUC[[BUC]:[LATAM]],3,),FALSE)</f>
        <v>0</v>
      </c>
      <c r="AL2" t="b">
        <f>IFERROR(VLOOKUP(Tabela1[[#This Row],[Ora_Company]]&amp;";"&amp;Tabela1[[#This Row],[BUC]]&amp;";"&amp;Tabela1[[#This Row],[Manager_FullName]],Tabela4[[Concatenate]:[LATAM]],2,),FALSE)</f>
        <v>0</v>
      </c>
      <c r="AM2" s="4" t="b">
        <f>OR(Tabela1[[#This Row],[Company]],Tabela1[[#This Row],[BUC2]],Tabela1[[#This Row],[Manager]])</f>
        <v>1</v>
      </c>
      <c r="AO2" s="3"/>
    </row>
    <row r="3" spans="1:41" x14ac:dyDescent="0.25">
      <c r="A3" t="s">
        <v>318</v>
      </c>
      <c r="B3" t="s">
        <v>276</v>
      </c>
      <c r="C3" t="s">
        <v>158</v>
      </c>
      <c r="D3" s="1">
        <v>38812</v>
      </c>
      <c r="E3" t="s">
        <v>48</v>
      </c>
      <c r="F3" t="s">
        <v>267</v>
      </c>
      <c r="G3">
        <v>2147</v>
      </c>
      <c r="H3" t="s">
        <v>268</v>
      </c>
      <c r="I3" t="s">
        <v>269</v>
      </c>
      <c r="J3" t="s">
        <v>270</v>
      </c>
      <c r="K3" t="s">
        <v>37</v>
      </c>
      <c r="L3" t="s">
        <v>38</v>
      </c>
      <c r="M3" t="s">
        <v>39</v>
      </c>
      <c r="N3" t="s">
        <v>271</v>
      </c>
      <c r="O3" t="s">
        <v>272</v>
      </c>
      <c r="P3" t="s">
        <v>40</v>
      </c>
      <c r="Q3" t="s">
        <v>41</v>
      </c>
      <c r="R3" t="s">
        <v>42</v>
      </c>
      <c r="S3" t="s">
        <v>41</v>
      </c>
      <c r="T3" t="s">
        <v>41</v>
      </c>
      <c r="U3" t="s">
        <v>273</v>
      </c>
      <c r="V3" t="s">
        <v>274</v>
      </c>
      <c r="W3" t="s">
        <v>275</v>
      </c>
      <c r="Y3" t="s">
        <v>44</v>
      </c>
      <c r="Z3" t="s">
        <v>45</v>
      </c>
      <c r="AA3" t="s">
        <v>46</v>
      </c>
      <c r="AB3" t="s">
        <v>47</v>
      </c>
      <c r="AC3" t="s">
        <v>48</v>
      </c>
      <c r="AG3" t="s">
        <v>50</v>
      </c>
      <c r="AH3" t="s">
        <v>156</v>
      </c>
      <c r="AI3">
        <v>40</v>
      </c>
      <c r="AJ3" t="b">
        <f>IFERROR(VLOOKUP(Tabela1[[#This Row],[Ora_Company]],Condições!A:B,2,),FALSE)</f>
        <v>1</v>
      </c>
      <c r="AK3" t="b">
        <f>IFERROR(VLOOKUP(Tabela1[[#This Row],[BUC]],Company_BUC[[BUC]:[LATAM]],3,),FALSE)</f>
        <v>0</v>
      </c>
      <c r="AL3" t="b">
        <f>IFERROR(VLOOKUP(Tabela1[[#This Row],[Ora_Company]]&amp;";"&amp;Tabela1[[#This Row],[BUC]]&amp;";"&amp;Tabela1[[#This Row],[Manager_FullName]],Tabela4[[Concatenate]:[LATAM]],2,),FALSE)</f>
        <v>0</v>
      </c>
      <c r="AM3" s="4" t="b">
        <f>OR(Tabela1[[#This Row],[Company]],Tabela1[[#This Row],[BUC2]],Tabela1[[#This Row],[Manager]])</f>
        <v>1</v>
      </c>
      <c r="AO3" s="3"/>
    </row>
    <row r="4" spans="1:41" x14ac:dyDescent="0.25">
      <c r="A4" t="s">
        <v>370</v>
      </c>
      <c r="B4" t="s">
        <v>371</v>
      </c>
      <c r="C4" t="s">
        <v>219</v>
      </c>
      <c r="D4" s="1">
        <v>39363</v>
      </c>
      <c r="E4" t="s">
        <v>225</v>
      </c>
      <c r="F4" t="s">
        <v>168</v>
      </c>
      <c r="G4">
        <v>2074</v>
      </c>
      <c r="H4" t="s">
        <v>36</v>
      </c>
      <c r="I4" t="s">
        <v>95</v>
      </c>
      <c r="J4" t="s">
        <v>96</v>
      </c>
      <c r="K4" t="s">
        <v>85</v>
      </c>
      <c r="L4" t="s">
        <v>97</v>
      </c>
      <c r="M4" t="s">
        <v>97</v>
      </c>
      <c r="N4" t="s">
        <v>97</v>
      </c>
      <c r="O4" t="s">
        <v>98</v>
      </c>
      <c r="P4" t="s">
        <v>99</v>
      </c>
      <c r="Q4" t="s">
        <v>100</v>
      </c>
      <c r="R4" t="s">
        <v>42</v>
      </c>
      <c r="S4" t="s">
        <v>41</v>
      </c>
      <c r="T4" t="s">
        <v>41</v>
      </c>
      <c r="U4" t="s">
        <v>129</v>
      </c>
      <c r="V4" t="s">
        <v>130</v>
      </c>
      <c r="W4" t="s">
        <v>43</v>
      </c>
      <c r="Y4" t="s">
        <v>44</v>
      </c>
      <c r="Z4" t="s">
        <v>45</v>
      </c>
      <c r="AA4" t="s">
        <v>46</v>
      </c>
      <c r="AB4" t="s">
        <v>91</v>
      </c>
      <c r="AC4" t="s">
        <v>222</v>
      </c>
      <c r="AD4" t="s">
        <v>223</v>
      </c>
      <c r="AE4" t="s">
        <v>224</v>
      </c>
      <c r="AF4" t="s">
        <v>225</v>
      </c>
      <c r="AG4" t="s">
        <v>50</v>
      </c>
      <c r="AH4" t="s">
        <v>261</v>
      </c>
      <c r="AI4">
        <v>40</v>
      </c>
      <c r="AJ4" t="b">
        <f>IFERROR(VLOOKUP(Tabela1[[#This Row],[Ora_Company]],Condições!A:B,2,),FALSE)</f>
        <v>0</v>
      </c>
      <c r="AK4" t="b">
        <f>IFERROR(VLOOKUP(Tabela1[[#This Row],[BUC]],Company_BUC[[BUC]:[LATAM]],3,),FALSE)</f>
        <v>0</v>
      </c>
      <c r="AL4" t="b">
        <f>IFERROR(VLOOKUP(Tabela1[[#This Row],[Ora_Company]]&amp;";"&amp;Tabela1[[#This Row],[BUC]]&amp;";"&amp;Tabela1[[#This Row],[Manager_FullName]],Tabela4[[Concatenate]:[LATAM]],2,),FALSE)</f>
        <v>0</v>
      </c>
      <c r="AM4" s="4" t="b">
        <f>OR(Tabela1[[#This Row],[Company]],Tabela1[[#This Row],[BUC2]],Tabela1[[#This Row],[Manager]])</f>
        <v>0</v>
      </c>
      <c r="AO4" s="3"/>
    </row>
    <row r="5" spans="1:41" x14ac:dyDescent="0.25">
      <c r="A5" t="s">
        <v>372</v>
      </c>
      <c r="B5" t="s">
        <v>373</v>
      </c>
      <c r="C5" t="s">
        <v>251</v>
      </c>
      <c r="D5" s="1">
        <v>36754</v>
      </c>
      <c r="E5" t="s">
        <v>284</v>
      </c>
      <c r="F5" t="s">
        <v>374</v>
      </c>
      <c r="G5">
        <v>2175</v>
      </c>
      <c r="H5" t="s">
        <v>155</v>
      </c>
      <c r="I5" t="s">
        <v>365</v>
      </c>
      <c r="J5" t="s">
        <v>366</v>
      </c>
      <c r="K5" t="s">
        <v>170</v>
      </c>
      <c r="L5" t="s">
        <v>281</v>
      </c>
      <c r="M5" t="s">
        <v>281</v>
      </c>
      <c r="N5" t="s">
        <v>367</v>
      </c>
      <c r="O5" t="s">
        <v>367</v>
      </c>
      <c r="P5" t="s">
        <v>40</v>
      </c>
      <c r="Q5" t="s">
        <v>41</v>
      </c>
      <c r="R5" t="s">
        <v>42</v>
      </c>
      <c r="S5" t="s">
        <v>41</v>
      </c>
      <c r="T5" t="s">
        <v>41</v>
      </c>
      <c r="U5" t="s">
        <v>89</v>
      </c>
      <c r="V5" t="s">
        <v>90</v>
      </c>
      <c r="W5" t="s">
        <v>43</v>
      </c>
      <c r="Y5" t="s">
        <v>44</v>
      </c>
      <c r="Z5" t="s">
        <v>45</v>
      </c>
      <c r="AA5" t="s">
        <v>171</v>
      </c>
      <c r="AB5" t="s">
        <v>283</v>
      </c>
      <c r="AC5" t="s">
        <v>284</v>
      </c>
      <c r="AG5" t="s">
        <v>50</v>
      </c>
      <c r="AH5" t="s">
        <v>375</v>
      </c>
      <c r="AI5">
        <v>40</v>
      </c>
      <c r="AJ5" t="b">
        <f>IFERROR(VLOOKUP(Tabela1[[#This Row],[Ora_Company]],Condições!A:B,2,),FALSE)</f>
        <v>0</v>
      </c>
      <c r="AK5" t="b">
        <f>IFERROR(VLOOKUP(Tabela1[[#This Row],[BUC]],Company_BUC[[BUC]:[LATAM]],3,),FALSE)</f>
        <v>1</v>
      </c>
      <c r="AL5" t="b">
        <f>IFERROR(VLOOKUP(Tabela1[[#This Row],[Ora_Company]]&amp;";"&amp;Tabela1[[#This Row],[BUC]]&amp;";"&amp;Tabela1[[#This Row],[Manager_FullName]],Tabela4[[Concatenate]:[LATAM]],2,),FALSE)</f>
        <v>0</v>
      </c>
      <c r="AM5" s="4" t="b">
        <f>OR(Tabela1[[#This Row],[Company]],Tabela1[[#This Row],[BUC2]],Tabela1[[#This Row],[Manager]])</f>
        <v>1</v>
      </c>
      <c r="AO5" s="3"/>
    </row>
    <row r="6" spans="1:41" x14ac:dyDescent="0.25">
      <c r="A6" t="s">
        <v>613</v>
      </c>
      <c r="B6" t="s">
        <v>614</v>
      </c>
      <c r="C6" t="s">
        <v>328</v>
      </c>
      <c r="D6" s="1"/>
      <c r="E6" t="s">
        <v>495</v>
      </c>
      <c r="F6" t="s">
        <v>473</v>
      </c>
      <c r="G6">
        <v>2147</v>
      </c>
      <c r="H6" t="s">
        <v>268</v>
      </c>
      <c r="I6" t="s">
        <v>474</v>
      </c>
      <c r="J6" t="s">
        <v>475</v>
      </c>
      <c r="K6" t="s">
        <v>54</v>
      </c>
      <c r="L6" t="s">
        <v>54</v>
      </c>
      <c r="M6" t="s">
        <v>54</v>
      </c>
      <c r="N6" t="s">
        <v>210</v>
      </c>
      <c r="O6" t="s">
        <v>475</v>
      </c>
      <c r="P6" t="s">
        <v>242</v>
      </c>
      <c r="Q6" t="s">
        <v>243</v>
      </c>
      <c r="R6" t="s">
        <v>55</v>
      </c>
      <c r="S6" t="s">
        <v>55</v>
      </c>
      <c r="T6" t="s">
        <v>244</v>
      </c>
      <c r="U6" t="s">
        <v>273</v>
      </c>
      <c r="V6" t="s">
        <v>274</v>
      </c>
      <c r="W6" t="s">
        <v>275</v>
      </c>
      <c r="Y6" t="s">
        <v>44</v>
      </c>
      <c r="Z6" t="s">
        <v>45</v>
      </c>
      <c r="AA6" t="s">
        <v>58</v>
      </c>
      <c r="AB6" t="s">
        <v>59</v>
      </c>
      <c r="AC6" t="s">
        <v>80</v>
      </c>
      <c r="AD6" t="s">
        <v>476</v>
      </c>
      <c r="AE6" t="s">
        <v>495</v>
      </c>
      <c r="AG6" t="s">
        <v>50</v>
      </c>
      <c r="AH6" t="s">
        <v>496</v>
      </c>
      <c r="AI6">
        <v>40</v>
      </c>
      <c r="AJ6" t="b">
        <f>IFERROR(VLOOKUP(Tabela1[[#This Row],[Ora_Company]],Condições!A:B,2,),FALSE)</f>
        <v>1</v>
      </c>
      <c r="AK6" t="b">
        <f>IFERROR(VLOOKUP(Tabela1[[#This Row],[BUC]],Company_BUC[[BUC]:[LATAM]],3,),FALSE)</f>
        <v>0</v>
      </c>
      <c r="AL6" t="b">
        <f>IFERROR(VLOOKUP(Tabela1[[#This Row],[Ora_Company]]&amp;";"&amp;Tabela1[[#This Row],[BUC]]&amp;";"&amp;Tabela1[[#This Row],[Manager_FullName]],Tabela4[[Concatenate]:[LATAM]],2,),FALSE)</f>
        <v>0</v>
      </c>
      <c r="AM6" s="4" t="b">
        <f>OR(Tabela1[[#This Row],[Company]],Tabela1[[#This Row],[BUC2]],Tabela1[[#This Row],[Manager]])</f>
        <v>1</v>
      </c>
      <c r="AO6" s="3"/>
    </row>
    <row r="7" spans="1:41" x14ac:dyDescent="0.25">
      <c r="A7" t="s">
        <v>615</v>
      </c>
      <c r="B7" t="s">
        <v>616</v>
      </c>
      <c r="C7" t="s">
        <v>328</v>
      </c>
      <c r="D7" s="1"/>
      <c r="E7" t="s">
        <v>476</v>
      </c>
      <c r="F7" t="s">
        <v>473</v>
      </c>
      <c r="G7">
        <v>2147</v>
      </c>
      <c r="H7" t="s">
        <v>268</v>
      </c>
      <c r="I7" t="s">
        <v>474</v>
      </c>
      <c r="J7" t="s">
        <v>475</v>
      </c>
      <c r="K7" t="s">
        <v>54</v>
      </c>
      <c r="L7" t="s">
        <v>54</v>
      </c>
      <c r="M7" t="s">
        <v>54</v>
      </c>
      <c r="N7" t="s">
        <v>210</v>
      </c>
      <c r="O7" t="s">
        <v>475</v>
      </c>
      <c r="P7" t="s">
        <v>242</v>
      </c>
      <c r="Q7" t="s">
        <v>243</v>
      </c>
      <c r="R7" t="s">
        <v>55</v>
      </c>
      <c r="S7" t="s">
        <v>55</v>
      </c>
      <c r="T7" t="s">
        <v>244</v>
      </c>
      <c r="U7" t="s">
        <v>273</v>
      </c>
      <c r="V7" t="s">
        <v>274</v>
      </c>
      <c r="W7" t="s">
        <v>275</v>
      </c>
      <c r="Y7" t="s">
        <v>44</v>
      </c>
      <c r="Z7" t="s">
        <v>45</v>
      </c>
      <c r="AA7" t="s">
        <v>58</v>
      </c>
      <c r="AB7" t="s">
        <v>59</v>
      </c>
      <c r="AC7" t="s">
        <v>80</v>
      </c>
      <c r="AD7" t="s">
        <v>476</v>
      </c>
      <c r="AG7" t="s">
        <v>50</v>
      </c>
      <c r="AH7" t="s">
        <v>501</v>
      </c>
      <c r="AI7">
        <v>40</v>
      </c>
      <c r="AJ7" t="b">
        <f>IFERROR(VLOOKUP(Tabela1[[#This Row],[Ora_Company]],Condições!A:B,2,),FALSE)</f>
        <v>1</v>
      </c>
      <c r="AK7" t="b">
        <f>IFERROR(VLOOKUP(Tabela1[[#This Row],[BUC]],Company_BUC[[BUC]:[LATAM]],3,),FALSE)</f>
        <v>0</v>
      </c>
      <c r="AL7" t="b">
        <f>IFERROR(VLOOKUP(Tabela1[[#This Row],[Ora_Company]]&amp;";"&amp;Tabela1[[#This Row],[BUC]]&amp;";"&amp;Tabela1[[#This Row],[Manager_FullName]],Tabela4[[Concatenate]:[LATAM]],2,),FALSE)</f>
        <v>0</v>
      </c>
      <c r="AM7" s="4" t="b">
        <f>OR(Tabela1[[#This Row],[Company]],Tabela1[[#This Row],[BUC2]],Tabela1[[#This Row],[Manager]])</f>
        <v>1</v>
      </c>
      <c r="AO7" s="3"/>
    </row>
    <row r="8" spans="1:41" x14ac:dyDescent="0.25">
      <c r="A8" t="s">
        <v>617</v>
      </c>
      <c r="B8" t="s">
        <v>618</v>
      </c>
      <c r="C8" t="s">
        <v>328</v>
      </c>
      <c r="D8" s="1"/>
      <c r="E8" t="s">
        <v>476</v>
      </c>
      <c r="F8" t="s">
        <v>473</v>
      </c>
      <c r="G8">
        <v>2147</v>
      </c>
      <c r="H8" t="s">
        <v>268</v>
      </c>
      <c r="I8" t="s">
        <v>474</v>
      </c>
      <c r="J8" t="s">
        <v>475</v>
      </c>
      <c r="K8" t="s">
        <v>54</v>
      </c>
      <c r="L8" t="s">
        <v>54</v>
      </c>
      <c r="M8" t="s">
        <v>54</v>
      </c>
      <c r="N8" t="s">
        <v>210</v>
      </c>
      <c r="O8" t="s">
        <v>475</v>
      </c>
      <c r="P8" t="s">
        <v>242</v>
      </c>
      <c r="Q8" t="s">
        <v>243</v>
      </c>
      <c r="R8" t="s">
        <v>55</v>
      </c>
      <c r="S8" t="s">
        <v>55</v>
      </c>
      <c r="T8" t="s">
        <v>244</v>
      </c>
      <c r="U8" t="s">
        <v>273</v>
      </c>
      <c r="V8" t="s">
        <v>274</v>
      </c>
      <c r="W8" t="s">
        <v>275</v>
      </c>
      <c r="Y8" t="s">
        <v>44</v>
      </c>
      <c r="Z8" t="s">
        <v>45</v>
      </c>
      <c r="AA8" t="s">
        <v>58</v>
      </c>
      <c r="AB8" t="s">
        <v>59</v>
      </c>
      <c r="AC8" t="s">
        <v>80</v>
      </c>
      <c r="AD8" t="s">
        <v>476</v>
      </c>
      <c r="AG8" t="s">
        <v>50</v>
      </c>
      <c r="AH8" t="s">
        <v>501</v>
      </c>
      <c r="AI8">
        <v>40</v>
      </c>
      <c r="AJ8" t="b">
        <f>IFERROR(VLOOKUP(Tabela1[[#This Row],[Ora_Company]],Condições!A:B,2,),FALSE)</f>
        <v>1</v>
      </c>
      <c r="AK8" t="b">
        <f>IFERROR(VLOOKUP(Tabela1[[#This Row],[BUC]],Company_BUC[[BUC]:[LATAM]],3,),FALSE)</f>
        <v>0</v>
      </c>
      <c r="AL8" t="b">
        <f>IFERROR(VLOOKUP(Tabela1[[#This Row],[Ora_Company]]&amp;";"&amp;Tabela1[[#This Row],[BUC]]&amp;";"&amp;Tabela1[[#This Row],[Manager_FullName]],Tabela4[[Concatenate]:[LATAM]],2,),FALSE)</f>
        <v>0</v>
      </c>
      <c r="AM8" s="4" t="b">
        <f>OR(Tabela1[[#This Row],[Company]],Tabela1[[#This Row],[BUC2]],Tabela1[[#This Row],[Manager]])</f>
        <v>1</v>
      </c>
      <c r="AO8" s="3"/>
    </row>
    <row r="9" spans="1:41" x14ac:dyDescent="0.25">
      <c r="A9" t="s">
        <v>619</v>
      </c>
      <c r="B9" t="s">
        <v>620</v>
      </c>
      <c r="C9" t="s">
        <v>328</v>
      </c>
      <c r="D9" s="1"/>
      <c r="E9" t="s">
        <v>495</v>
      </c>
      <c r="F9" t="s">
        <v>473</v>
      </c>
      <c r="G9">
        <v>2147</v>
      </c>
      <c r="H9" t="s">
        <v>268</v>
      </c>
      <c r="I9" t="s">
        <v>474</v>
      </c>
      <c r="J9" t="s">
        <v>475</v>
      </c>
      <c r="K9" t="s">
        <v>54</v>
      </c>
      <c r="L9" t="s">
        <v>54</v>
      </c>
      <c r="M9" t="s">
        <v>54</v>
      </c>
      <c r="N9" t="s">
        <v>210</v>
      </c>
      <c r="O9" t="s">
        <v>475</v>
      </c>
      <c r="P9" t="s">
        <v>242</v>
      </c>
      <c r="Q9" t="s">
        <v>243</v>
      </c>
      <c r="R9" t="s">
        <v>55</v>
      </c>
      <c r="S9" t="s">
        <v>55</v>
      </c>
      <c r="T9" t="s">
        <v>244</v>
      </c>
      <c r="U9" t="s">
        <v>273</v>
      </c>
      <c r="V9" t="s">
        <v>274</v>
      </c>
      <c r="W9" t="s">
        <v>275</v>
      </c>
      <c r="Y9" t="s">
        <v>44</v>
      </c>
      <c r="Z9" t="s">
        <v>45</v>
      </c>
      <c r="AA9" t="s">
        <v>58</v>
      </c>
      <c r="AB9" t="s">
        <v>59</v>
      </c>
      <c r="AC9" t="s">
        <v>80</v>
      </c>
      <c r="AD9" t="s">
        <v>476</v>
      </c>
      <c r="AE9" t="s">
        <v>495</v>
      </c>
      <c r="AG9" t="s">
        <v>50</v>
      </c>
      <c r="AH9" t="s">
        <v>496</v>
      </c>
      <c r="AI9">
        <v>40</v>
      </c>
      <c r="AJ9" t="b">
        <f>IFERROR(VLOOKUP(Tabela1[[#This Row],[Ora_Company]],Condições!A:B,2,),FALSE)</f>
        <v>1</v>
      </c>
      <c r="AK9" t="b">
        <f>IFERROR(VLOOKUP(Tabela1[[#This Row],[BUC]],Company_BUC[[BUC]:[LATAM]],3,),FALSE)</f>
        <v>0</v>
      </c>
      <c r="AL9" t="b">
        <f>IFERROR(VLOOKUP(Tabela1[[#This Row],[Ora_Company]]&amp;";"&amp;Tabela1[[#This Row],[BUC]]&amp;";"&amp;Tabela1[[#This Row],[Manager_FullName]],Tabela4[[Concatenate]:[LATAM]],2,),FALSE)</f>
        <v>0</v>
      </c>
      <c r="AM9" s="4" t="b">
        <f>OR(Tabela1[[#This Row],[Company]],Tabela1[[#This Row],[BUC2]],Tabela1[[#This Row],[Manager]])</f>
        <v>1</v>
      </c>
      <c r="AO9" s="3"/>
    </row>
    <row r="10" spans="1:41" x14ac:dyDescent="0.25">
      <c r="A10" t="s">
        <v>623</v>
      </c>
      <c r="B10" t="s">
        <v>624</v>
      </c>
      <c r="C10" t="s">
        <v>212</v>
      </c>
      <c r="D10" s="1"/>
      <c r="E10" t="s">
        <v>497</v>
      </c>
      <c r="F10" t="s">
        <v>500</v>
      </c>
      <c r="G10">
        <v>2147</v>
      </c>
      <c r="H10" t="s">
        <v>268</v>
      </c>
      <c r="I10" t="s">
        <v>279</v>
      </c>
      <c r="J10" t="s">
        <v>280</v>
      </c>
      <c r="K10" t="s">
        <v>170</v>
      </c>
      <c r="L10" t="s">
        <v>281</v>
      </c>
      <c r="M10" t="s">
        <v>281</v>
      </c>
      <c r="N10" t="s">
        <v>282</v>
      </c>
      <c r="O10" t="s">
        <v>282</v>
      </c>
      <c r="P10" t="s">
        <v>71</v>
      </c>
      <c r="Q10" t="s">
        <v>72</v>
      </c>
      <c r="R10" t="s">
        <v>42</v>
      </c>
      <c r="S10" t="s">
        <v>73</v>
      </c>
      <c r="T10" t="s">
        <v>73</v>
      </c>
      <c r="U10" t="s">
        <v>273</v>
      </c>
      <c r="V10" t="s">
        <v>274</v>
      </c>
      <c r="W10" t="s">
        <v>275</v>
      </c>
      <c r="Y10" t="s">
        <v>44</v>
      </c>
      <c r="Z10" t="s">
        <v>45</v>
      </c>
      <c r="AA10" t="s">
        <v>171</v>
      </c>
      <c r="AB10" t="s">
        <v>283</v>
      </c>
      <c r="AC10" t="s">
        <v>319</v>
      </c>
      <c r="AD10" t="s">
        <v>497</v>
      </c>
      <c r="AG10" t="s">
        <v>50</v>
      </c>
      <c r="AH10" t="s">
        <v>502</v>
      </c>
      <c r="AI10">
        <v>40</v>
      </c>
      <c r="AJ10" t="b">
        <f>IFERROR(VLOOKUP(Tabela1[[#This Row],[Ora_Company]],Condições!A:B,2,),FALSE)</f>
        <v>1</v>
      </c>
      <c r="AK10" t="b">
        <f>IFERROR(VLOOKUP(Tabela1[[#This Row],[BUC]],Company_BUC[[BUC]:[LATAM]],3,),FALSE)</f>
        <v>0</v>
      </c>
      <c r="AL10" t="b">
        <f>IFERROR(VLOOKUP(Tabela1[[#This Row],[Ora_Company]]&amp;";"&amp;Tabela1[[#This Row],[BUC]]&amp;";"&amp;Tabela1[[#This Row],[Manager_FullName]],Tabela4[[Concatenate]:[LATAM]],2,),FALSE)</f>
        <v>0</v>
      </c>
      <c r="AM10" s="4" t="b">
        <f>OR(Tabela1[[#This Row],[Company]],Tabela1[[#This Row],[BUC2]],Tabela1[[#This Row],[Manager]])</f>
        <v>1</v>
      </c>
      <c r="AO10" s="3"/>
    </row>
    <row r="11" spans="1:41" x14ac:dyDescent="0.25">
      <c r="A11" t="s">
        <v>625</v>
      </c>
      <c r="B11" t="s">
        <v>626</v>
      </c>
      <c r="C11" t="s">
        <v>369</v>
      </c>
      <c r="D11" s="1"/>
      <c r="E11" t="s">
        <v>310</v>
      </c>
      <c r="F11" t="s">
        <v>303</v>
      </c>
      <c r="G11">
        <v>2074</v>
      </c>
      <c r="H11" t="s">
        <v>36</v>
      </c>
      <c r="I11" t="s">
        <v>304</v>
      </c>
      <c r="J11" t="s">
        <v>305</v>
      </c>
      <c r="K11" t="s">
        <v>170</v>
      </c>
      <c r="L11" t="s">
        <v>293</v>
      </c>
      <c r="M11" t="s">
        <v>306</v>
      </c>
      <c r="N11" t="s">
        <v>307</v>
      </c>
      <c r="O11" t="s">
        <v>307</v>
      </c>
      <c r="P11" t="s">
        <v>71</v>
      </c>
      <c r="Q11" t="s">
        <v>72</v>
      </c>
      <c r="R11" t="s">
        <v>42</v>
      </c>
      <c r="S11" t="s">
        <v>73</v>
      </c>
      <c r="T11" t="s">
        <v>73</v>
      </c>
      <c r="U11" t="s">
        <v>89</v>
      </c>
      <c r="V11" t="s">
        <v>90</v>
      </c>
      <c r="W11" t="s">
        <v>43</v>
      </c>
      <c r="Y11" t="s">
        <v>44</v>
      </c>
      <c r="Z11" t="s">
        <v>45</v>
      </c>
      <c r="AA11" t="s">
        <v>58</v>
      </c>
      <c r="AB11" t="s">
        <v>256</v>
      </c>
      <c r="AC11" t="s">
        <v>257</v>
      </c>
      <c r="AD11" t="s">
        <v>263</v>
      </c>
      <c r="AE11" t="s">
        <v>309</v>
      </c>
      <c r="AF11" t="s">
        <v>310</v>
      </c>
      <c r="AG11" t="s">
        <v>50</v>
      </c>
      <c r="AH11" t="s">
        <v>427</v>
      </c>
      <c r="AI11">
        <v>40</v>
      </c>
      <c r="AJ11" t="b">
        <f>IFERROR(VLOOKUP(Tabela1[[#This Row],[Ora_Company]],Condições!A:B,2,),FALSE)</f>
        <v>0</v>
      </c>
      <c r="AK11" t="b">
        <f>IFERROR(VLOOKUP(Tabela1[[#This Row],[BUC]],Company_BUC[[BUC]:[LATAM]],3,),FALSE)</f>
        <v>0</v>
      </c>
      <c r="AL11" t="b">
        <f>IFERROR(VLOOKUP(Tabela1[[#This Row],[Ora_Company]]&amp;";"&amp;Tabela1[[#This Row],[BUC]]&amp;";"&amp;Tabela1[[#This Row],[Manager_FullName]],Tabela4[[Concatenate]:[LATAM]],2,),FALSE)</f>
        <v>0</v>
      </c>
      <c r="AM11" s="4" t="b">
        <f>OR(Tabela1[[#This Row],[Company]],Tabela1[[#This Row],[BUC2]],Tabela1[[#This Row],[Manager]])</f>
        <v>0</v>
      </c>
      <c r="AO11" s="3"/>
    </row>
    <row r="12" spans="1:41" x14ac:dyDescent="0.25">
      <c r="A12" t="s">
        <v>627</v>
      </c>
      <c r="B12" t="s">
        <v>628</v>
      </c>
      <c r="C12" t="s">
        <v>369</v>
      </c>
      <c r="D12" s="1"/>
      <c r="E12" t="s">
        <v>310</v>
      </c>
      <c r="F12" t="s">
        <v>303</v>
      </c>
      <c r="G12">
        <v>2074</v>
      </c>
      <c r="H12" t="s">
        <v>36</v>
      </c>
      <c r="I12" t="s">
        <v>304</v>
      </c>
      <c r="J12" t="s">
        <v>305</v>
      </c>
      <c r="K12" t="s">
        <v>170</v>
      </c>
      <c r="L12" t="s">
        <v>293</v>
      </c>
      <c r="M12" t="s">
        <v>306</v>
      </c>
      <c r="N12" t="s">
        <v>307</v>
      </c>
      <c r="O12" t="s">
        <v>307</v>
      </c>
      <c r="P12" t="s">
        <v>71</v>
      </c>
      <c r="Q12" t="s">
        <v>72</v>
      </c>
      <c r="R12" t="s">
        <v>42</v>
      </c>
      <c r="S12" t="s">
        <v>73</v>
      </c>
      <c r="T12" t="s">
        <v>73</v>
      </c>
      <c r="U12" t="s">
        <v>89</v>
      </c>
      <c r="V12" t="s">
        <v>90</v>
      </c>
      <c r="W12" t="s">
        <v>43</v>
      </c>
      <c r="Y12" t="s">
        <v>44</v>
      </c>
      <c r="Z12" t="s">
        <v>45</v>
      </c>
      <c r="AA12" t="s">
        <v>58</v>
      </c>
      <c r="AB12" t="s">
        <v>256</v>
      </c>
      <c r="AC12" t="s">
        <v>257</v>
      </c>
      <c r="AD12" t="s">
        <v>263</v>
      </c>
      <c r="AE12" t="s">
        <v>309</v>
      </c>
      <c r="AF12" t="s">
        <v>310</v>
      </c>
      <c r="AG12" t="s">
        <v>50</v>
      </c>
      <c r="AH12" t="s">
        <v>427</v>
      </c>
      <c r="AI12">
        <v>40</v>
      </c>
      <c r="AJ12" t="b">
        <f>IFERROR(VLOOKUP(Tabela1[[#This Row],[Ora_Company]],Condições!A:B,2,),FALSE)</f>
        <v>0</v>
      </c>
      <c r="AK12" t="b">
        <f>IFERROR(VLOOKUP(Tabela1[[#This Row],[BUC]],Company_BUC[[BUC]:[LATAM]],3,),FALSE)</f>
        <v>0</v>
      </c>
      <c r="AL12" t="b">
        <f>IFERROR(VLOOKUP(Tabela1[[#This Row],[Ora_Company]]&amp;";"&amp;Tabela1[[#This Row],[BUC]]&amp;";"&amp;Tabela1[[#This Row],[Manager_FullName]],Tabela4[[Concatenate]:[LATAM]],2,),FALSE)</f>
        <v>0</v>
      </c>
      <c r="AM12" s="4" t="b">
        <f>OR(Tabela1[[#This Row],[Company]],Tabela1[[#This Row],[BUC2]],Tabela1[[#This Row],[Manager]])</f>
        <v>0</v>
      </c>
      <c r="AO12" s="3"/>
    </row>
    <row r="13" spans="1:41" x14ac:dyDescent="0.25">
      <c r="A13" t="s">
        <v>629</v>
      </c>
      <c r="B13" t="s">
        <v>630</v>
      </c>
      <c r="C13" t="s">
        <v>472</v>
      </c>
      <c r="D13" s="1"/>
      <c r="E13" t="s">
        <v>417</v>
      </c>
      <c r="F13" t="s">
        <v>566</v>
      </c>
      <c r="G13">
        <v>2133</v>
      </c>
      <c r="H13" t="s">
        <v>198</v>
      </c>
      <c r="I13" t="s">
        <v>124</v>
      </c>
      <c r="J13" t="s">
        <v>125</v>
      </c>
      <c r="K13" t="s">
        <v>125</v>
      </c>
      <c r="L13" t="s">
        <v>125</v>
      </c>
      <c r="M13" t="s">
        <v>125</v>
      </c>
      <c r="N13" t="s">
        <v>125</v>
      </c>
      <c r="O13" t="s">
        <v>125</v>
      </c>
      <c r="P13" t="s">
        <v>215</v>
      </c>
      <c r="Q13" t="s">
        <v>216</v>
      </c>
      <c r="R13" t="s">
        <v>180</v>
      </c>
      <c r="S13" t="s">
        <v>180</v>
      </c>
      <c r="T13" t="s">
        <v>180</v>
      </c>
      <c r="U13" t="s">
        <v>199</v>
      </c>
      <c r="V13" t="s">
        <v>200</v>
      </c>
      <c r="W13" t="s">
        <v>43</v>
      </c>
      <c r="Y13" t="s">
        <v>44</v>
      </c>
      <c r="Z13" t="s">
        <v>45</v>
      </c>
      <c r="AA13" t="s">
        <v>58</v>
      </c>
      <c r="AB13" t="s">
        <v>59</v>
      </c>
      <c r="AC13" t="s">
        <v>165</v>
      </c>
      <c r="AD13" t="s">
        <v>227</v>
      </c>
      <c r="AE13" t="s">
        <v>417</v>
      </c>
      <c r="AG13" t="s">
        <v>50</v>
      </c>
      <c r="AH13" t="s">
        <v>514</v>
      </c>
      <c r="AI13">
        <v>40</v>
      </c>
      <c r="AJ13" t="b">
        <f>IFERROR(VLOOKUP(Tabela1[[#This Row],[Ora_Company]],Condições!A:B,2,),FALSE)</f>
        <v>0</v>
      </c>
      <c r="AK13" t="b">
        <f>IFERROR(VLOOKUP(Tabela1[[#This Row],[BUC]],Company_BUC[[BUC]:[LATAM]],3,),FALSE)</f>
        <v>0</v>
      </c>
      <c r="AL13" t="b">
        <f>IFERROR(VLOOKUP(Tabela1[[#This Row],[Ora_Company]]&amp;";"&amp;Tabela1[[#This Row],[BUC]]&amp;";"&amp;Tabela1[[#This Row],[Manager_FullName]],Tabela4[[Concatenate]:[LATAM]],2,),FALSE)</f>
        <v>0</v>
      </c>
      <c r="AM13" s="4" t="b">
        <f>OR(Tabela1[[#This Row],[Company]],Tabela1[[#This Row],[BUC2]],Tabela1[[#This Row],[Manager]])</f>
        <v>0</v>
      </c>
      <c r="AO13" s="3"/>
    </row>
    <row r="14" spans="1:41" x14ac:dyDescent="0.25">
      <c r="A14" t="s">
        <v>631</v>
      </c>
      <c r="B14" t="s">
        <v>632</v>
      </c>
      <c r="C14" t="s">
        <v>289</v>
      </c>
      <c r="D14" s="1"/>
      <c r="E14" t="s">
        <v>378</v>
      </c>
      <c r="F14" t="s">
        <v>298</v>
      </c>
      <c r="G14">
        <v>2074</v>
      </c>
      <c r="H14" t="s">
        <v>36</v>
      </c>
      <c r="I14" t="s">
        <v>259</v>
      </c>
      <c r="J14" t="s">
        <v>233</v>
      </c>
      <c r="K14" t="s">
        <v>138</v>
      </c>
      <c r="L14" t="s">
        <v>138</v>
      </c>
      <c r="M14" t="s">
        <v>232</v>
      </c>
      <c r="N14" t="s">
        <v>233</v>
      </c>
      <c r="O14" t="s">
        <v>233</v>
      </c>
      <c r="P14" t="s">
        <v>207</v>
      </c>
      <c r="Q14" t="s">
        <v>208</v>
      </c>
      <c r="R14" t="s">
        <v>42</v>
      </c>
      <c r="S14" t="s">
        <v>73</v>
      </c>
      <c r="T14" t="s">
        <v>73</v>
      </c>
      <c r="U14" t="s">
        <v>89</v>
      </c>
      <c r="V14" t="s">
        <v>90</v>
      </c>
      <c r="W14" t="s">
        <v>43</v>
      </c>
      <c r="Y14" t="s">
        <v>44</v>
      </c>
      <c r="Z14" t="s">
        <v>45</v>
      </c>
      <c r="AA14" t="s">
        <v>139</v>
      </c>
      <c r="AB14" t="s">
        <v>234</v>
      </c>
      <c r="AC14" t="s">
        <v>260</v>
      </c>
      <c r="AD14" t="s">
        <v>262</v>
      </c>
      <c r="AE14" t="s">
        <v>378</v>
      </c>
      <c r="AG14" t="s">
        <v>50</v>
      </c>
      <c r="AH14" t="s">
        <v>379</v>
      </c>
      <c r="AI14">
        <v>45</v>
      </c>
      <c r="AJ14" t="b">
        <f>IFERROR(VLOOKUP(Tabela1[[#This Row],[Ora_Company]],Condições!A:B,2,),FALSE)</f>
        <v>0</v>
      </c>
      <c r="AK14" t="b">
        <f>IFERROR(VLOOKUP(Tabela1[[#This Row],[BUC]],Company_BUC[[BUC]:[LATAM]],3,),FALSE)</f>
        <v>0</v>
      </c>
      <c r="AL14" t="b">
        <f>IFERROR(VLOOKUP(Tabela1[[#This Row],[Ora_Company]]&amp;";"&amp;Tabela1[[#This Row],[BUC]]&amp;";"&amp;Tabela1[[#This Row],[Manager_FullName]],Tabela4[[Concatenate]:[LATAM]],2,),FALSE)</f>
        <v>0</v>
      </c>
      <c r="AM14" s="4" t="b">
        <f>OR(Tabela1[[#This Row],[Company]],Tabela1[[#This Row],[BUC2]],Tabela1[[#This Row],[Manager]])</f>
        <v>0</v>
      </c>
      <c r="AO14" s="3"/>
    </row>
    <row r="15" spans="1:41" x14ac:dyDescent="0.25">
      <c r="A15" t="s">
        <v>633</v>
      </c>
      <c r="B15" t="s">
        <v>634</v>
      </c>
      <c r="C15" t="s">
        <v>289</v>
      </c>
      <c r="D15" s="1"/>
      <c r="E15" t="s">
        <v>378</v>
      </c>
      <c r="F15" t="s">
        <v>298</v>
      </c>
      <c r="G15">
        <v>2074</v>
      </c>
      <c r="H15" t="s">
        <v>36</v>
      </c>
      <c r="I15" t="s">
        <v>259</v>
      </c>
      <c r="J15" t="s">
        <v>233</v>
      </c>
      <c r="K15" t="s">
        <v>138</v>
      </c>
      <c r="L15" t="s">
        <v>138</v>
      </c>
      <c r="M15" t="s">
        <v>232</v>
      </c>
      <c r="N15" t="s">
        <v>233</v>
      </c>
      <c r="O15" t="s">
        <v>233</v>
      </c>
      <c r="P15" t="s">
        <v>207</v>
      </c>
      <c r="Q15" t="s">
        <v>208</v>
      </c>
      <c r="R15" t="s">
        <v>42</v>
      </c>
      <c r="S15" t="s">
        <v>73</v>
      </c>
      <c r="T15" t="s">
        <v>73</v>
      </c>
      <c r="U15" t="s">
        <v>89</v>
      </c>
      <c r="V15" t="s">
        <v>90</v>
      </c>
      <c r="W15" t="s">
        <v>43</v>
      </c>
      <c r="Y15" t="s">
        <v>44</v>
      </c>
      <c r="Z15" t="s">
        <v>45</v>
      </c>
      <c r="AA15" t="s">
        <v>139</v>
      </c>
      <c r="AB15" t="s">
        <v>234</v>
      </c>
      <c r="AC15" t="s">
        <v>260</v>
      </c>
      <c r="AD15" t="s">
        <v>262</v>
      </c>
      <c r="AE15" t="s">
        <v>378</v>
      </c>
      <c r="AG15" t="s">
        <v>50</v>
      </c>
      <c r="AH15" t="s">
        <v>379</v>
      </c>
      <c r="AI15">
        <v>45</v>
      </c>
      <c r="AJ15" t="b">
        <f>IFERROR(VLOOKUP(Tabela1[[#This Row],[Ora_Company]],Condições!A:B,2,),FALSE)</f>
        <v>0</v>
      </c>
      <c r="AK15" t="b">
        <f>IFERROR(VLOOKUP(Tabela1[[#This Row],[BUC]],Company_BUC[[BUC]:[LATAM]],3,),FALSE)</f>
        <v>0</v>
      </c>
      <c r="AL15" t="b">
        <f>IFERROR(VLOOKUP(Tabela1[[#This Row],[Ora_Company]]&amp;";"&amp;Tabela1[[#This Row],[BUC]]&amp;";"&amp;Tabela1[[#This Row],[Manager_FullName]],Tabela4[[Concatenate]:[LATAM]],2,),FALSE)</f>
        <v>0</v>
      </c>
      <c r="AM15" s="4" t="b">
        <f>OR(Tabela1[[#This Row],[Company]],Tabela1[[#This Row],[BUC2]],Tabela1[[#This Row],[Manager]])</f>
        <v>0</v>
      </c>
      <c r="AO15" s="3"/>
    </row>
    <row r="16" spans="1:41" x14ac:dyDescent="0.25">
      <c r="A16" t="s">
        <v>635</v>
      </c>
      <c r="B16" t="s">
        <v>636</v>
      </c>
      <c r="C16" t="s">
        <v>608</v>
      </c>
      <c r="D16" s="1"/>
      <c r="E16" t="s">
        <v>531</v>
      </c>
      <c r="F16" t="s">
        <v>541</v>
      </c>
      <c r="G16">
        <v>3578</v>
      </c>
      <c r="H16" t="s">
        <v>433</v>
      </c>
      <c r="I16" t="s">
        <v>528</v>
      </c>
      <c r="J16" t="s">
        <v>529</v>
      </c>
      <c r="K16" t="s">
        <v>239</v>
      </c>
      <c r="L16" t="s">
        <v>239</v>
      </c>
      <c r="M16" t="s">
        <v>239</v>
      </c>
      <c r="N16" t="s">
        <v>239</v>
      </c>
      <c r="O16" t="s">
        <v>239</v>
      </c>
      <c r="P16" t="s">
        <v>114</v>
      </c>
      <c r="Q16" t="s">
        <v>115</v>
      </c>
      <c r="R16" t="s">
        <v>42</v>
      </c>
      <c r="S16" t="s">
        <v>116</v>
      </c>
      <c r="T16" t="s">
        <v>116</v>
      </c>
      <c r="U16" t="s">
        <v>121</v>
      </c>
      <c r="V16" t="s">
        <v>122</v>
      </c>
      <c r="W16" t="s">
        <v>123</v>
      </c>
      <c r="Y16" t="s">
        <v>44</v>
      </c>
      <c r="Z16" t="s">
        <v>45</v>
      </c>
      <c r="AA16" t="s">
        <v>240</v>
      </c>
      <c r="AB16" t="s">
        <v>241</v>
      </c>
      <c r="AC16" t="s">
        <v>294</v>
      </c>
      <c r="AD16" t="s">
        <v>315</v>
      </c>
      <c r="AE16" t="s">
        <v>516</v>
      </c>
      <c r="AF16" t="s">
        <v>517</v>
      </c>
      <c r="AG16" t="s">
        <v>50</v>
      </c>
      <c r="AH16" t="s">
        <v>559</v>
      </c>
      <c r="AI16">
        <v>40</v>
      </c>
      <c r="AJ16" t="b">
        <f>IFERROR(VLOOKUP(Tabela1[[#This Row],[Ora_Company]],Condições!A:B,2,),FALSE)</f>
        <v>0</v>
      </c>
      <c r="AK16" t="b">
        <f>IFERROR(VLOOKUP(Tabela1[[#This Row],[BUC]],Company_BUC[[BUC]:[LATAM]],3,),FALSE)</f>
        <v>0</v>
      </c>
      <c r="AL16" t="b">
        <f>IFERROR(VLOOKUP(Tabela1[[#This Row],[Ora_Company]]&amp;";"&amp;Tabela1[[#This Row],[BUC]]&amp;";"&amp;Tabela1[[#This Row],[Manager_FullName]],Tabela4[[Concatenate]:[LATAM]],2,),FALSE)</f>
        <v>0</v>
      </c>
      <c r="AM16" s="4" t="b">
        <f>OR(Tabela1[[#This Row],[Company]],Tabela1[[#This Row],[BUC2]],Tabela1[[#This Row],[Manager]])</f>
        <v>0</v>
      </c>
      <c r="AO16" s="3"/>
    </row>
    <row r="17" spans="1:41" x14ac:dyDescent="0.25">
      <c r="A17" t="s">
        <v>637</v>
      </c>
      <c r="B17" t="s">
        <v>638</v>
      </c>
      <c r="C17" t="s">
        <v>608</v>
      </c>
      <c r="D17" s="1"/>
      <c r="E17" t="s">
        <v>533</v>
      </c>
      <c r="F17" t="s">
        <v>541</v>
      </c>
      <c r="G17">
        <v>3578</v>
      </c>
      <c r="H17" t="s">
        <v>433</v>
      </c>
      <c r="I17" t="s">
        <v>528</v>
      </c>
      <c r="J17" t="s">
        <v>529</v>
      </c>
      <c r="K17" t="s">
        <v>239</v>
      </c>
      <c r="L17" t="s">
        <v>239</v>
      </c>
      <c r="M17" t="s">
        <v>239</v>
      </c>
      <c r="N17" t="s">
        <v>239</v>
      </c>
      <c r="O17" t="s">
        <v>239</v>
      </c>
      <c r="P17" t="s">
        <v>114</v>
      </c>
      <c r="Q17" t="s">
        <v>115</v>
      </c>
      <c r="R17" t="s">
        <v>42</v>
      </c>
      <c r="S17" t="s">
        <v>116</v>
      </c>
      <c r="T17" t="s">
        <v>116</v>
      </c>
      <c r="U17" t="s">
        <v>121</v>
      </c>
      <c r="V17" t="s">
        <v>122</v>
      </c>
      <c r="W17" t="s">
        <v>123</v>
      </c>
      <c r="Y17" t="s">
        <v>44</v>
      </c>
      <c r="Z17" t="s">
        <v>45</v>
      </c>
      <c r="AA17" t="s">
        <v>240</v>
      </c>
      <c r="AB17" t="s">
        <v>241</v>
      </c>
      <c r="AC17" t="s">
        <v>294</v>
      </c>
      <c r="AD17" t="s">
        <v>315</v>
      </c>
      <c r="AE17" t="s">
        <v>530</v>
      </c>
      <c r="AF17" t="s">
        <v>533</v>
      </c>
      <c r="AG17" t="s">
        <v>50</v>
      </c>
      <c r="AH17" t="s">
        <v>558</v>
      </c>
      <c r="AI17">
        <v>40</v>
      </c>
      <c r="AJ17" t="b">
        <f>IFERROR(VLOOKUP(Tabela1[[#This Row],[Ora_Company]],Condições!A:B,2,),FALSE)</f>
        <v>0</v>
      </c>
      <c r="AK17" t="b">
        <f>IFERROR(VLOOKUP(Tabela1[[#This Row],[BUC]],Company_BUC[[BUC]:[LATAM]],3,),FALSE)</f>
        <v>0</v>
      </c>
      <c r="AL17" t="b">
        <f>IFERROR(VLOOKUP(Tabela1[[#This Row],[Ora_Company]]&amp;";"&amp;Tabela1[[#This Row],[BUC]]&amp;";"&amp;Tabela1[[#This Row],[Manager_FullName]],Tabela4[[Concatenate]:[LATAM]],2,),FALSE)</f>
        <v>0</v>
      </c>
      <c r="AM17" s="4" t="b">
        <f>OR(Tabela1[[#This Row],[Company]],Tabela1[[#This Row],[BUC2]],Tabela1[[#This Row],[Manager]])</f>
        <v>0</v>
      </c>
      <c r="AO17" s="3"/>
    </row>
    <row r="18" spans="1:41" x14ac:dyDescent="0.25">
      <c r="A18" t="s">
        <v>639</v>
      </c>
      <c r="B18" t="s">
        <v>640</v>
      </c>
      <c r="C18" t="s">
        <v>119</v>
      </c>
      <c r="D18" s="1"/>
      <c r="E18" t="s">
        <v>421</v>
      </c>
      <c r="F18" t="s">
        <v>422</v>
      </c>
      <c r="G18">
        <v>3002</v>
      </c>
      <c r="H18" t="s">
        <v>51</v>
      </c>
      <c r="I18" t="s">
        <v>329</v>
      </c>
      <c r="J18" t="s">
        <v>330</v>
      </c>
      <c r="K18" t="s">
        <v>54</v>
      </c>
      <c r="L18" t="s">
        <v>54</v>
      </c>
      <c r="M18" t="s">
        <v>54</v>
      </c>
      <c r="N18" t="s">
        <v>54</v>
      </c>
      <c r="O18" t="s">
        <v>54</v>
      </c>
      <c r="P18" t="s">
        <v>418</v>
      </c>
      <c r="Q18" t="s">
        <v>419</v>
      </c>
      <c r="R18" t="s">
        <v>60</v>
      </c>
      <c r="S18" t="s">
        <v>112</v>
      </c>
      <c r="T18" t="s">
        <v>331</v>
      </c>
      <c r="U18" t="s">
        <v>81</v>
      </c>
      <c r="V18" t="s">
        <v>82</v>
      </c>
      <c r="W18" t="s">
        <v>43</v>
      </c>
      <c r="Y18" t="s">
        <v>44</v>
      </c>
      <c r="Z18" t="s">
        <v>45</v>
      </c>
      <c r="AA18" t="s">
        <v>58</v>
      </c>
      <c r="AB18" t="s">
        <v>113</v>
      </c>
      <c r="AC18" t="s">
        <v>326</v>
      </c>
      <c r="AD18" t="s">
        <v>420</v>
      </c>
      <c r="AE18" t="s">
        <v>421</v>
      </c>
      <c r="AG18" t="s">
        <v>50</v>
      </c>
      <c r="AH18" t="s">
        <v>425</v>
      </c>
      <c r="AI18">
        <v>40</v>
      </c>
      <c r="AJ18" t="b">
        <f>IFERROR(VLOOKUP(Tabela1[[#This Row],[Ora_Company]],Condições!A:B,2,),FALSE)</f>
        <v>0</v>
      </c>
      <c r="AK18" t="b">
        <f>IFERROR(VLOOKUP(Tabela1[[#This Row],[BUC]],Company_BUC[[BUC]:[LATAM]],3,),FALSE)</f>
        <v>0</v>
      </c>
      <c r="AL18" t="b">
        <f>IFERROR(VLOOKUP(Tabela1[[#This Row],[Ora_Company]]&amp;";"&amp;Tabela1[[#This Row],[BUC]]&amp;";"&amp;Tabela1[[#This Row],[Manager_FullName]],Tabela4[[Concatenate]:[LATAM]],2,),FALSE)</f>
        <v>0</v>
      </c>
      <c r="AM18" s="4" t="b">
        <f>OR(Tabela1[[#This Row],[Company]],Tabela1[[#This Row],[BUC2]],Tabela1[[#This Row],[Manager]])</f>
        <v>0</v>
      </c>
      <c r="AO18" s="3"/>
    </row>
    <row r="19" spans="1:41" x14ac:dyDescent="0.25">
      <c r="A19" t="s">
        <v>641</v>
      </c>
      <c r="B19" t="s">
        <v>642</v>
      </c>
      <c r="C19" t="s">
        <v>311</v>
      </c>
      <c r="D19" s="1"/>
      <c r="E19" t="s">
        <v>378</v>
      </c>
      <c r="F19" t="s">
        <v>298</v>
      </c>
      <c r="G19">
        <v>2074</v>
      </c>
      <c r="H19" t="s">
        <v>36</v>
      </c>
      <c r="I19" t="s">
        <v>259</v>
      </c>
      <c r="J19" t="s">
        <v>233</v>
      </c>
      <c r="K19" t="s">
        <v>138</v>
      </c>
      <c r="L19" t="s">
        <v>138</v>
      </c>
      <c r="M19" t="s">
        <v>232</v>
      </c>
      <c r="N19" t="s">
        <v>233</v>
      </c>
      <c r="O19" t="s">
        <v>233</v>
      </c>
      <c r="P19" t="s">
        <v>207</v>
      </c>
      <c r="Q19" t="s">
        <v>208</v>
      </c>
      <c r="R19" t="s">
        <v>42</v>
      </c>
      <c r="S19" t="s">
        <v>73</v>
      </c>
      <c r="T19" t="s">
        <v>73</v>
      </c>
      <c r="U19" t="s">
        <v>89</v>
      </c>
      <c r="V19" t="s">
        <v>90</v>
      </c>
      <c r="W19" t="s">
        <v>43</v>
      </c>
      <c r="Y19" t="s">
        <v>44</v>
      </c>
      <c r="Z19" t="s">
        <v>45</v>
      </c>
      <c r="AA19" t="s">
        <v>139</v>
      </c>
      <c r="AB19" t="s">
        <v>234</v>
      </c>
      <c r="AC19" t="s">
        <v>260</v>
      </c>
      <c r="AD19" t="s">
        <v>262</v>
      </c>
      <c r="AE19" t="s">
        <v>378</v>
      </c>
      <c r="AG19" t="s">
        <v>50</v>
      </c>
      <c r="AH19" t="s">
        <v>379</v>
      </c>
      <c r="AI19">
        <v>40</v>
      </c>
      <c r="AJ19" t="b">
        <f>IFERROR(VLOOKUP(Tabela1[[#This Row],[Ora_Company]],Condições!A:B,2,),FALSE)</f>
        <v>0</v>
      </c>
      <c r="AK19" t="b">
        <f>IFERROR(VLOOKUP(Tabela1[[#This Row],[BUC]],Company_BUC[[BUC]:[LATAM]],3,),FALSE)</f>
        <v>0</v>
      </c>
      <c r="AL19" t="b">
        <f>IFERROR(VLOOKUP(Tabela1[[#This Row],[Ora_Company]]&amp;";"&amp;Tabela1[[#This Row],[BUC]]&amp;";"&amp;Tabela1[[#This Row],[Manager_FullName]],Tabela4[[Concatenate]:[LATAM]],2,),FALSE)</f>
        <v>0</v>
      </c>
      <c r="AM19" s="4" t="b">
        <f>OR(Tabela1[[#This Row],[Company]],Tabela1[[#This Row],[BUC2]],Tabela1[[#This Row],[Manager]])</f>
        <v>0</v>
      </c>
      <c r="AO19" s="3"/>
    </row>
    <row r="20" spans="1:41" x14ac:dyDescent="0.25">
      <c r="A20" t="s">
        <v>643</v>
      </c>
      <c r="B20" t="s">
        <v>644</v>
      </c>
      <c r="C20" t="s">
        <v>584</v>
      </c>
      <c r="D20" s="1"/>
      <c r="E20" t="s">
        <v>498</v>
      </c>
      <c r="F20" t="s">
        <v>473</v>
      </c>
      <c r="G20">
        <v>2147</v>
      </c>
      <c r="H20" t="s">
        <v>268</v>
      </c>
      <c r="I20" t="s">
        <v>474</v>
      </c>
      <c r="J20" t="s">
        <v>475</v>
      </c>
      <c r="K20" t="s">
        <v>54</v>
      </c>
      <c r="L20" t="s">
        <v>54</v>
      </c>
      <c r="M20" t="s">
        <v>54</v>
      </c>
      <c r="N20" t="s">
        <v>210</v>
      </c>
      <c r="O20" t="s">
        <v>475</v>
      </c>
      <c r="P20" t="s">
        <v>242</v>
      </c>
      <c r="Q20" t="s">
        <v>243</v>
      </c>
      <c r="R20" t="s">
        <v>55</v>
      </c>
      <c r="S20" t="s">
        <v>55</v>
      </c>
      <c r="T20" t="s">
        <v>244</v>
      </c>
      <c r="U20" t="s">
        <v>273</v>
      </c>
      <c r="V20" t="s">
        <v>274</v>
      </c>
      <c r="W20" t="s">
        <v>275</v>
      </c>
      <c r="Y20" t="s">
        <v>44</v>
      </c>
      <c r="Z20" t="s">
        <v>45</v>
      </c>
      <c r="AA20" t="s">
        <v>58</v>
      </c>
      <c r="AB20" t="s">
        <v>59</v>
      </c>
      <c r="AC20" t="s">
        <v>80</v>
      </c>
      <c r="AD20" t="s">
        <v>498</v>
      </c>
      <c r="AG20" t="s">
        <v>50</v>
      </c>
      <c r="AH20" t="s">
        <v>499</v>
      </c>
      <c r="AI20">
        <v>40</v>
      </c>
      <c r="AJ20" t="b">
        <f>IFERROR(VLOOKUP(Tabela1[[#This Row],[Ora_Company]],Condições!A:B,2,),FALSE)</f>
        <v>1</v>
      </c>
      <c r="AK20" t="b">
        <f>IFERROR(VLOOKUP(Tabela1[[#This Row],[BUC]],Company_BUC[[BUC]:[LATAM]],3,),FALSE)</f>
        <v>0</v>
      </c>
      <c r="AL20" t="b">
        <f>IFERROR(VLOOKUP(Tabela1[[#This Row],[Ora_Company]]&amp;";"&amp;Tabela1[[#This Row],[BUC]]&amp;";"&amp;Tabela1[[#This Row],[Manager_FullName]],Tabela4[[Concatenate]:[LATAM]],2,),FALSE)</f>
        <v>0</v>
      </c>
      <c r="AM20" s="4" t="b">
        <f>OR(Tabela1[[#This Row],[Company]],Tabela1[[#This Row],[BUC2]],Tabela1[[#This Row],[Manager]])</f>
        <v>1</v>
      </c>
      <c r="AO20" s="3"/>
    </row>
    <row r="21" spans="1:41" x14ac:dyDescent="0.25">
      <c r="A21" t="s">
        <v>645</v>
      </c>
      <c r="B21" t="s">
        <v>646</v>
      </c>
      <c r="C21" t="s">
        <v>584</v>
      </c>
      <c r="D21" s="1"/>
      <c r="E21" t="s">
        <v>498</v>
      </c>
      <c r="F21" t="s">
        <v>473</v>
      </c>
      <c r="G21">
        <v>2147</v>
      </c>
      <c r="H21" t="s">
        <v>268</v>
      </c>
      <c r="I21" t="s">
        <v>474</v>
      </c>
      <c r="J21" t="s">
        <v>475</v>
      </c>
      <c r="K21" t="s">
        <v>54</v>
      </c>
      <c r="L21" t="s">
        <v>54</v>
      </c>
      <c r="M21" t="s">
        <v>54</v>
      </c>
      <c r="N21" t="s">
        <v>210</v>
      </c>
      <c r="O21" t="s">
        <v>475</v>
      </c>
      <c r="P21" t="s">
        <v>242</v>
      </c>
      <c r="Q21" t="s">
        <v>243</v>
      </c>
      <c r="R21" t="s">
        <v>55</v>
      </c>
      <c r="S21" t="s">
        <v>55</v>
      </c>
      <c r="T21" t="s">
        <v>244</v>
      </c>
      <c r="U21" t="s">
        <v>273</v>
      </c>
      <c r="V21" t="s">
        <v>274</v>
      </c>
      <c r="W21" t="s">
        <v>275</v>
      </c>
      <c r="Y21" t="s">
        <v>44</v>
      </c>
      <c r="Z21" t="s">
        <v>45</v>
      </c>
      <c r="AA21" t="s">
        <v>58</v>
      </c>
      <c r="AB21" t="s">
        <v>59</v>
      </c>
      <c r="AC21" t="s">
        <v>80</v>
      </c>
      <c r="AD21" t="s">
        <v>498</v>
      </c>
      <c r="AG21" t="s">
        <v>50</v>
      </c>
      <c r="AH21" t="s">
        <v>499</v>
      </c>
      <c r="AI21">
        <v>40</v>
      </c>
      <c r="AJ21" t="b">
        <f>IFERROR(VLOOKUP(Tabela1[[#This Row],[Ora_Company]],Condições!A:B,2,),FALSE)</f>
        <v>1</v>
      </c>
      <c r="AK21" t="b">
        <f>IFERROR(VLOOKUP(Tabela1[[#This Row],[BUC]],Company_BUC[[BUC]:[LATAM]],3,),FALSE)</f>
        <v>0</v>
      </c>
      <c r="AL21" t="b">
        <f>IFERROR(VLOOKUP(Tabela1[[#This Row],[Ora_Company]]&amp;";"&amp;Tabela1[[#This Row],[BUC]]&amp;";"&amp;Tabela1[[#This Row],[Manager_FullName]],Tabela4[[Concatenate]:[LATAM]],2,),FALSE)</f>
        <v>0</v>
      </c>
      <c r="AM21" s="4" t="b">
        <f>OR(Tabela1[[#This Row],[Company]],Tabela1[[#This Row],[BUC2]],Tabela1[[#This Row],[Manager]])</f>
        <v>1</v>
      </c>
      <c r="AO21" s="3"/>
    </row>
    <row r="22" spans="1:41" x14ac:dyDescent="0.25">
      <c r="A22" t="s">
        <v>647</v>
      </c>
      <c r="B22" t="s">
        <v>648</v>
      </c>
      <c r="C22" t="s">
        <v>584</v>
      </c>
      <c r="D22" s="1"/>
      <c r="E22" t="s">
        <v>498</v>
      </c>
      <c r="F22" t="s">
        <v>473</v>
      </c>
      <c r="G22">
        <v>2147</v>
      </c>
      <c r="H22" t="s">
        <v>268</v>
      </c>
      <c r="I22" t="s">
        <v>474</v>
      </c>
      <c r="J22" t="s">
        <v>475</v>
      </c>
      <c r="K22" t="s">
        <v>54</v>
      </c>
      <c r="L22" t="s">
        <v>54</v>
      </c>
      <c r="M22" t="s">
        <v>54</v>
      </c>
      <c r="N22" t="s">
        <v>210</v>
      </c>
      <c r="O22" t="s">
        <v>475</v>
      </c>
      <c r="P22" t="s">
        <v>242</v>
      </c>
      <c r="Q22" t="s">
        <v>243</v>
      </c>
      <c r="R22" t="s">
        <v>55</v>
      </c>
      <c r="S22" t="s">
        <v>55</v>
      </c>
      <c r="T22" t="s">
        <v>244</v>
      </c>
      <c r="U22" t="s">
        <v>273</v>
      </c>
      <c r="V22" t="s">
        <v>274</v>
      </c>
      <c r="W22" t="s">
        <v>275</v>
      </c>
      <c r="Y22" t="s">
        <v>44</v>
      </c>
      <c r="Z22" t="s">
        <v>45</v>
      </c>
      <c r="AA22" t="s">
        <v>58</v>
      </c>
      <c r="AB22" t="s">
        <v>59</v>
      </c>
      <c r="AC22" t="s">
        <v>80</v>
      </c>
      <c r="AD22" t="s">
        <v>498</v>
      </c>
      <c r="AG22" t="s">
        <v>50</v>
      </c>
      <c r="AH22" t="s">
        <v>499</v>
      </c>
      <c r="AI22">
        <v>40</v>
      </c>
      <c r="AJ22" t="b">
        <f>IFERROR(VLOOKUP(Tabela1[[#This Row],[Ora_Company]],Condições!A:B,2,),FALSE)</f>
        <v>1</v>
      </c>
      <c r="AK22" t="b">
        <f>IFERROR(VLOOKUP(Tabela1[[#This Row],[BUC]],Company_BUC[[BUC]:[LATAM]],3,),FALSE)</f>
        <v>0</v>
      </c>
      <c r="AL22" t="b">
        <f>IFERROR(VLOOKUP(Tabela1[[#This Row],[Ora_Company]]&amp;";"&amp;Tabela1[[#This Row],[BUC]]&amp;";"&amp;Tabela1[[#This Row],[Manager_FullName]],Tabela4[[Concatenate]:[LATAM]],2,),FALSE)</f>
        <v>0</v>
      </c>
      <c r="AM22" s="4" t="b">
        <f>OR(Tabela1[[#This Row],[Company]],Tabela1[[#This Row],[BUC2]],Tabela1[[#This Row],[Manager]])</f>
        <v>1</v>
      </c>
      <c r="AO22" s="3"/>
    </row>
    <row r="23" spans="1:41" x14ac:dyDescent="0.25">
      <c r="A23" t="s">
        <v>649</v>
      </c>
      <c r="B23" t="s">
        <v>650</v>
      </c>
      <c r="C23" t="s">
        <v>264</v>
      </c>
      <c r="D23" s="1"/>
      <c r="E23" t="s">
        <v>467</v>
      </c>
      <c r="F23" t="s">
        <v>402</v>
      </c>
      <c r="G23">
        <v>4229</v>
      </c>
      <c r="H23" t="s">
        <v>403</v>
      </c>
      <c r="I23" t="s">
        <v>404</v>
      </c>
      <c r="J23" t="s">
        <v>405</v>
      </c>
      <c r="K23" t="s">
        <v>54</v>
      </c>
      <c r="L23" t="s">
        <v>54</v>
      </c>
      <c r="M23" t="s">
        <v>344</v>
      </c>
      <c r="N23" t="s">
        <v>364</v>
      </c>
      <c r="O23" t="s">
        <v>364</v>
      </c>
      <c r="P23" t="s">
        <v>71</v>
      </c>
      <c r="Q23" t="s">
        <v>72</v>
      </c>
      <c r="R23" t="s">
        <v>42</v>
      </c>
      <c r="S23" t="s">
        <v>73</v>
      </c>
      <c r="T23" t="s">
        <v>73</v>
      </c>
      <c r="U23" t="s">
        <v>406</v>
      </c>
      <c r="V23" t="s">
        <v>407</v>
      </c>
      <c r="W23" t="s">
        <v>127</v>
      </c>
      <c r="X23" t="s">
        <v>569</v>
      </c>
      <c r="Y23" t="s">
        <v>44</v>
      </c>
      <c r="Z23" t="s">
        <v>45</v>
      </c>
      <c r="AA23" t="s">
        <v>58</v>
      </c>
      <c r="AB23" t="s">
        <v>256</v>
      </c>
      <c r="AC23" t="s">
        <v>377</v>
      </c>
      <c r="AD23" t="s">
        <v>390</v>
      </c>
      <c r="AE23" t="s">
        <v>464</v>
      </c>
      <c r="AF23" t="s">
        <v>467</v>
      </c>
      <c r="AG23" t="s">
        <v>50</v>
      </c>
      <c r="AH23" t="s">
        <v>471</v>
      </c>
      <c r="AI23">
        <v>45</v>
      </c>
      <c r="AJ23" t="b">
        <f>IFERROR(VLOOKUP(Tabela1[[#This Row],[Ora_Company]],Condições!A:B,2,),FALSE)</f>
        <v>0</v>
      </c>
      <c r="AK23" t="b">
        <f>IFERROR(VLOOKUP(Tabela1[[#This Row],[BUC]],Company_BUC[[BUC]:[LATAM]],3,),FALSE)</f>
        <v>0</v>
      </c>
      <c r="AL23" t="b">
        <f>IFERROR(VLOOKUP(Tabela1[[#This Row],[Ora_Company]]&amp;";"&amp;Tabela1[[#This Row],[BUC]]&amp;";"&amp;Tabela1[[#This Row],[Manager_FullName]],Tabela4[[Concatenate]:[LATAM]],2,),FALSE)</f>
        <v>0</v>
      </c>
      <c r="AM23" s="4" t="b">
        <f>OR(Tabela1[[#This Row],[Company]],Tabela1[[#This Row],[BUC2]],Tabela1[[#This Row],[Manager]])</f>
        <v>0</v>
      </c>
      <c r="AO23" s="3"/>
    </row>
    <row r="24" spans="1:41" x14ac:dyDescent="0.25">
      <c r="A24" t="s">
        <v>651</v>
      </c>
      <c r="B24" t="s">
        <v>652</v>
      </c>
      <c r="C24" t="s">
        <v>570</v>
      </c>
      <c r="D24" s="1"/>
      <c r="E24" t="s">
        <v>226</v>
      </c>
      <c r="F24" t="s">
        <v>209</v>
      </c>
      <c r="G24">
        <v>1001</v>
      </c>
      <c r="H24" t="s">
        <v>157</v>
      </c>
      <c r="I24" t="s">
        <v>52</v>
      </c>
      <c r="J24" t="s">
        <v>53</v>
      </c>
      <c r="K24" t="s">
        <v>54</v>
      </c>
      <c r="L24" t="s">
        <v>54</v>
      </c>
      <c r="M24" t="s">
        <v>54</v>
      </c>
      <c r="N24" t="s">
        <v>54</v>
      </c>
      <c r="O24" t="s">
        <v>54</v>
      </c>
      <c r="P24" t="s">
        <v>183</v>
      </c>
      <c r="Q24" t="s">
        <v>184</v>
      </c>
      <c r="R24" t="s">
        <v>61</v>
      </c>
      <c r="S24" t="s">
        <v>152</v>
      </c>
      <c r="T24" t="s">
        <v>185</v>
      </c>
      <c r="U24" t="s">
        <v>89</v>
      </c>
      <c r="V24" t="s">
        <v>90</v>
      </c>
      <c r="W24" t="s">
        <v>43</v>
      </c>
      <c r="Y24" t="s">
        <v>44</v>
      </c>
      <c r="Z24" t="s">
        <v>63</v>
      </c>
      <c r="AA24" t="s">
        <v>153</v>
      </c>
      <c r="AB24" t="s">
        <v>226</v>
      </c>
      <c r="AG24" t="s">
        <v>50</v>
      </c>
      <c r="AH24" t="s">
        <v>589</v>
      </c>
      <c r="AI24">
        <v>40</v>
      </c>
      <c r="AJ24" t="b">
        <f>IFERROR(VLOOKUP(Tabela1[[#This Row],[Ora_Company]],Condições!A:B,2,),FALSE)</f>
        <v>0</v>
      </c>
      <c r="AK24" t="b">
        <f>IFERROR(VLOOKUP(Tabela1[[#This Row],[BUC]],Company_BUC[[BUC]:[LATAM]],3,),FALSE)</f>
        <v>0</v>
      </c>
      <c r="AL24" t="b">
        <f>IFERROR(VLOOKUP(Tabela1[[#This Row],[Ora_Company]]&amp;";"&amp;Tabela1[[#This Row],[BUC]]&amp;";"&amp;Tabela1[[#This Row],[Manager_FullName]],Tabela4[[Concatenate]:[LATAM]],2,),FALSE)</f>
        <v>0</v>
      </c>
      <c r="AM24" s="4" t="b">
        <f>OR(Tabela1[[#This Row],[Company]],Tabela1[[#This Row],[BUC2]],Tabela1[[#This Row],[Manager]])</f>
        <v>0</v>
      </c>
      <c r="AO24" s="3"/>
    </row>
    <row r="25" spans="1:41" x14ac:dyDescent="0.25">
      <c r="A25" t="s">
        <v>653</v>
      </c>
      <c r="B25" t="s">
        <v>654</v>
      </c>
      <c r="C25" t="s">
        <v>295</v>
      </c>
      <c r="D25" s="1"/>
      <c r="E25" t="s">
        <v>431</v>
      </c>
      <c r="F25" t="s">
        <v>612</v>
      </c>
      <c r="G25">
        <v>2074</v>
      </c>
      <c r="H25" t="s">
        <v>36</v>
      </c>
      <c r="I25" t="s">
        <v>169</v>
      </c>
      <c r="J25" t="s">
        <v>164</v>
      </c>
      <c r="K25" t="s">
        <v>37</v>
      </c>
      <c r="L25" t="s">
        <v>38</v>
      </c>
      <c r="M25" t="s">
        <v>163</v>
      </c>
      <c r="N25" t="s">
        <v>164</v>
      </c>
      <c r="O25" t="s">
        <v>164</v>
      </c>
      <c r="P25" t="s">
        <v>207</v>
      </c>
      <c r="Q25" t="s">
        <v>208</v>
      </c>
      <c r="R25" t="s">
        <v>42</v>
      </c>
      <c r="S25" t="s">
        <v>73</v>
      </c>
      <c r="T25" t="s">
        <v>73</v>
      </c>
      <c r="U25" t="s">
        <v>117</v>
      </c>
      <c r="V25" t="s">
        <v>118</v>
      </c>
      <c r="W25" t="s">
        <v>43</v>
      </c>
      <c r="Y25" t="s">
        <v>44</v>
      </c>
      <c r="Z25" t="s">
        <v>144</v>
      </c>
      <c r="AA25" t="s">
        <v>145</v>
      </c>
      <c r="AB25" t="s">
        <v>146</v>
      </c>
      <c r="AC25" t="s">
        <v>162</v>
      </c>
      <c r="AD25" t="s">
        <v>161</v>
      </c>
      <c r="AE25" t="s">
        <v>368</v>
      </c>
      <c r="AF25" t="s">
        <v>431</v>
      </c>
      <c r="AG25" t="s">
        <v>50</v>
      </c>
      <c r="AH25" t="s">
        <v>588</v>
      </c>
      <c r="AI25">
        <v>40</v>
      </c>
      <c r="AJ25" t="b">
        <f>IFERROR(VLOOKUP(Tabela1[[#This Row],[Ora_Company]],Condições!A:B,2,),FALSE)</f>
        <v>0</v>
      </c>
      <c r="AK25" t="b">
        <f>IFERROR(VLOOKUP(Tabela1[[#This Row],[BUC]],Company_BUC[[BUC]:[LATAM]],3,),FALSE)</f>
        <v>0</v>
      </c>
      <c r="AL25" t="b">
        <f>IFERROR(VLOOKUP(Tabela1[[#This Row],[Ora_Company]]&amp;";"&amp;Tabela1[[#This Row],[BUC]]&amp;";"&amp;Tabela1[[#This Row],[Manager_FullName]],Tabela4[[Concatenate]:[LATAM]],2,),FALSE)</f>
        <v>0</v>
      </c>
      <c r="AM25" s="4" t="b">
        <f>OR(Tabela1[[#This Row],[Company]],Tabela1[[#This Row],[BUC2]],Tabela1[[#This Row],[Manager]])</f>
        <v>0</v>
      </c>
      <c r="AO25" s="3"/>
    </row>
    <row r="26" spans="1:41" x14ac:dyDescent="0.25">
      <c r="A26" t="s">
        <v>655</v>
      </c>
      <c r="B26" t="s">
        <v>561</v>
      </c>
      <c r="C26" t="s">
        <v>236</v>
      </c>
      <c r="D26" s="1"/>
      <c r="E26" t="s">
        <v>316</v>
      </c>
      <c r="F26" t="s">
        <v>621</v>
      </c>
      <c r="G26">
        <v>2074</v>
      </c>
      <c r="H26" t="s">
        <v>36</v>
      </c>
      <c r="I26" t="s">
        <v>75</v>
      </c>
      <c r="J26" t="s">
        <v>76</v>
      </c>
      <c r="K26" t="s">
        <v>77</v>
      </c>
      <c r="L26" t="s">
        <v>77</v>
      </c>
      <c r="M26" t="s">
        <v>78</v>
      </c>
      <c r="N26" t="s">
        <v>79</v>
      </c>
      <c r="O26" t="s">
        <v>79</v>
      </c>
      <c r="P26" t="s">
        <v>207</v>
      </c>
      <c r="Q26" t="s">
        <v>208</v>
      </c>
      <c r="R26" t="s">
        <v>42</v>
      </c>
      <c r="S26" t="s">
        <v>73</v>
      </c>
      <c r="T26" t="s">
        <v>73</v>
      </c>
      <c r="U26" t="s">
        <v>147</v>
      </c>
      <c r="V26" t="s">
        <v>148</v>
      </c>
      <c r="W26" t="s">
        <v>43</v>
      </c>
      <c r="Y26" t="s">
        <v>44</v>
      </c>
      <c r="Z26" t="s">
        <v>45</v>
      </c>
      <c r="AA26" t="s">
        <v>46</v>
      </c>
      <c r="AB26" t="s">
        <v>47</v>
      </c>
      <c r="AC26" t="s">
        <v>48</v>
      </c>
      <c r="AD26" t="s">
        <v>49</v>
      </c>
      <c r="AE26" t="s">
        <v>237</v>
      </c>
      <c r="AF26" t="s">
        <v>316</v>
      </c>
      <c r="AG26" t="s">
        <v>50</v>
      </c>
      <c r="AH26" t="s">
        <v>317</v>
      </c>
      <c r="AI26">
        <v>40</v>
      </c>
      <c r="AJ26" t="b">
        <f>IFERROR(VLOOKUP(Tabela1[[#This Row],[Ora_Company]],Condições!A:B,2,),FALSE)</f>
        <v>0</v>
      </c>
      <c r="AK26" t="b">
        <f>IFERROR(VLOOKUP(Tabela1[[#This Row],[BUC]],Company_BUC[[BUC]:[LATAM]],3,),FALSE)</f>
        <v>0</v>
      </c>
      <c r="AL26" t="b">
        <f>IFERROR(VLOOKUP(Tabela1[[#This Row],[Ora_Company]]&amp;";"&amp;Tabela1[[#This Row],[BUC]]&amp;";"&amp;Tabela1[[#This Row],[Manager_FullName]],Tabela4[[Concatenate]:[LATAM]],2,),FALSE)</f>
        <v>0</v>
      </c>
      <c r="AM26" s="4" t="b">
        <f>OR(Tabela1[[#This Row],[Company]],Tabela1[[#This Row],[BUC2]],Tabela1[[#This Row],[Manager]])</f>
        <v>0</v>
      </c>
      <c r="AO26" s="3"/>
    </row>
    <row r="27" spans="1:41" x14ac:dyDescent="0.25">
      <c r="A27" t="s">
        <v>656</v>
      </c>
      <c r="B27" t="s">
        <v>587</v>
      </c>
      <c r="C27" t="s">
        <v>508</v>
      </c>
      <c r="D27" s="1"/>
      <c r="E27" t="s">
        <v>512</v>
      </c>
      <c r="F27" t="s">
        <v>480</v>
      </c>
      <c r="G27">
        <v>2167</v>
      </c>
      <c r="H27" t="s">
        <v>353</v>
      </c>
      <c r="I27" t="s">
        <v>52</v>
      </c>
      <c r="J27" t="s">
        <v>53</v>
      </c>
      <c r="K27" t="s">
        <v>54</v>
      </c>
      <c r="L27" t="s">
        <v>54</v>
      </c>
      <c r="M27" t="s">
        <v>54</v>
      </c>
      <c r="N27" t="s">
        <v>54</v>
      </c>
      <c r="O27" t="s">
        <v>54</v>
      </c>
      <c r="P27" t="s">
        <v>481</v>
      </c>
      <c r="Q27" t="s">
        <v>482</v>
      </c>
      <c r="R27" t="s">
        <v>142</v>
      </c>
      <c r="S27" t="s">
        <v>143</v>
      </c>
      <c r="T27" t="s">
        <v>192</v>
      </c>
      <c r="U27" t="s">
        <v>357</v>
      </c>
      <c r="V27" t="s">
        <v>358</v>
      </c>
      <c r="W27" t="s">
        <v>127</v>
      </c>
      <c r="Y27" t="s">
        <v>44</v>
      </c>
      <c r="Z27" t="s">
        <v>144</v>
      </c>
      <c r="AA27" t="s">
        <v>145</v>
      </c>
      <c r="AB27" t="s">
        <v>146</v>
      </c>
      <c r="AC27" t="s">
        <v>361</v>
      </c>
      <c r="AD27" t="s">
        <v>486</v>
      </c>
      <c r="AE27" t="s">
        <v>512</v>
      </c>
      <c r="AG27" t="s">
        <v>50</v>
      </c>
      <c r="AH27" t="s">
        <v>568</v>
      </c>
      <c r="AI27">
        <v>45</v>
      </c>
      <c r="AJ27" t="b">
        <f>IFERROR(VLOOKUP(Tabela1[[#This Row],[Ora_Company]],Condições!A:B,2,),FALSE)</f>
        <v>0</v>
      </c>
      <c r="AK27" t="b">
        <f>IFERROR(VLOOKUP(Tabela1[[#This Row],[BUC]],Company_BUC[[BUC]:[LATAM]],3,),FALSE)</f>
        <v>0</v>
      </c>
      <c r="AL27" t="b">
        <f>IFERROR(VLOOKUP(Tabela1[[#This Row],[Ora_Company]]&amp;";"&amp;Tabela1[[#This Row],[BUC]]&amp;";"&amp;Tabela1[[#This Row],[Manager_FullName]],Tabela4[[Concatenate]:[LATAM]],2,),FALSE)</f>
        <v>0</v>
      </c>
      <c r="AM27" s="4" t="b">
        <f>OR(Tabela1[[#This Row],[Company]],Tabela1[[#This Row],[BUC2]],Tabela1[[#This Row],[Manager]])</f>
        <v>0</v>
      </c>
      <c r="AO27" s="3"/>
    </row>
    <row r="28" spans="1:41" x14ac:dyDescent="0.25">
      <c r="A28" t="s">
        <v>657</v>
      </c>
      <c r="B28" t="s">
        <v>658</v>
      </c>
      <c r="C28" t="s">
        <v>119</v>
      </c>
      <c r="D28" s="1"/>
      <c r="E28" t="s">
        <v>556</v>
      </c>
      <c r="F28" t="s">
        <v>470</v>
      </c>
      <c r="G28">
        <v>3578</v>
      </c>
      <c r="H28" t="s">
        <v>433</v>
      </c>
      <c r="I28" t="s">
        <v>329</v>
      </c>
      <c r="J28" t="s">
        <v>330</v>
      </c>
      <c r="K28" t="s">
        <v>54</v>
      </c>
      <c r="L28" t="s">
        <v>54</v>
      </c>
      <c r="M28" t="s">
        <v>54</v>
      </c>
      <c r="N28" t="s">
        <v>54</v>
      </c>
      <c r="O28" t="s">
        <v>54</v>
      </c>
      <c r="P28" t="s">
        <v>453</v>
      </c>
      <c r="Q28" t="s">
        <v>454</v>
      </c>
      <c r="R28" t="s">
        <v>60</v>
      </c>
      <c r="S28" t="s">
        <v>93</v>
      </c>
      <c r="T28" t="s">
        <v>229</v>
      </c>
      <c r="U28" t="s">
        <v>121</v>
      </c>
      <c r="V28" t="s">
        <v>122</v>
      </c>
      <c r="W28" t="s">
        <v>123</v>
      </c>
      <c r="Y28" t="s">
        <v>44</v>
      </c>
      <c r="Z28" t="s">
        <v>45</v>
      </c>
      <c r="AA28" t="s">
        <v>58</v>
      </c>
      <c r="AB28" t="s">
        <v>94</v>
      </c>
      <c r="AC28" t="s">
        <v>230</v>
      </c>
      <c r="AD28" t="s">
        <v>228</v>
      </c>
      <c r="AE28" t="s">
        <v>556</v>
      </c>
      <c r="AG28" t="s">
        <v>50</v>
      </c>
      <c r="AH28" t="s">
        <v>557</v>
      </c>
      <c r="AI28">
        <v>35</v>
      </c>
      <c r="AJ28" t="b">
        <f>IFERROR(VLOOKUP(Tabela1[[#This Row],[Ora_Company]],Condições!A:B,2,),FALSE)</f>
        <v>0</v>
      </c>
      <c r="AK28" t="b">
        <f>IFERROR(VLOOKUP(Tabela1[[#This Row],[BUC]],Company_BUC[[BUC]:[LATAM]],3,),FALSE)</f>
        <v>0</v>
      </c>
      <c r="AL28" t="b">
        <f>IFERROR(VLOOKUP(Tabela1[[#This Row],[Ora_Company]]&amp;";"&amp;Tabela1[[#This Row],[BUC]]&amp;";"&amp;Tabela1[[#This Row],[Manager_FullName]],Tabela4[[Concatenate]:[LATAM]],2,),FALSE)</f>
        <v>0</v>
      </c>
      <c r="AM28" s="4" t="b">
        <f>OR(Tabela1[[#This Row],[Company]],Tabela1[[#This Row],[BUC2]],Tabela1[[#This Row],[Manager]])</f>
        <v>0</v>
      </c>
      <c r="AO28" s="3"/>
    </row>
    <row r="29" spans="1:41" x14ac:dyDescent="0.25">
      <c r="A29" t="s">
        <v>659</v>
      </c>
      <c r="B29" t="s">
        <v>660</v>
      </c>
      <c r="C29" t="s">
        <v>119</v>
      </c>
      <c r="D29" s="1"/>
      <c r="E29" t="s">
        <v>556</v>
      </c>
      <c r="F29" t="s">
        <v>470</v>
      </c>
      <c r="G29">
        <v>3578</v>
      </c>
      <c r="H29" t="s">
        <v>433</v>
      </c>
      <c r="I29" t="s">
        <v>329</v>
      </c>
      <c r="J29" t="s">
        <v>330</v>
      </c>
      <c r="K29" t="s">
        <v>54</v>
      </c>
      <c r="L29" t="s">
        <v>54</v>
      </c>
      <c r="M29" t="s">
        <v>54</v>
      </c>
      <c r="N29" t="s">
        <v>54</v>
      </c>
      <c r="O29" t="s">
        <v>54</v>
      </c>
      <c r="P29" t="s">
        <v>453</v>
      </c>
      <c r="Q29" t="s">
        <v>454</v>
      </c>
      <c r="R29" t="s">
        <v>60</v>
      </c>
      <c r="S29" t="s">
        <v>93</v>
      </c>
      <c r="T29" t="s">
        <v>229</v>
      </c>
      <c r="U29" t="s">
        <v>121</v>
      </c>
      <c r="V29" t="s">
        <v>122</v>
      </c>
      <c r="W29" t="s">
        <v>123</v>
      </c>
      <c r="Y29" t="s">
        <v>44</v>
      </c>
      <c r="Z29" t="s">
        <v>45</v>
      </c>
      <c r="AA29" t="s">
        <v>58</v>
      </c>
      <c r="AB29" t="s">
        <v>94</v>
      </c>
      <c r="AC29" t="s">
        <v>230</v>
      </c>
      <c r="AD29" t="s">
        <v>228</v>
      </c>
      <c r="AE29" t="s">
        <v>556</v>
      </c>
      <c r="AG29" t="s">
        <v>50</v>
      </c>
      <c r="AH29" t="s">
        <v>557</v>
      </c>
      <c r="AI29">
        <v>35</v>
      </c>
      <c r="AJ29" t="b">
        <f>IFERROR(VLOOKUP(Tabela1[[#This Row],[Ora_Company]],Condições!A:B,2,),FALSE)</f>
        <v>0</v>
      </c>
      <c r="AK29" t="b">
        <f>IFERROR(VLOOKUP(Tabela1[[#This Row],[BUC]],Company_BUC[[BUC]:[LATAM]],3,),FALSE)</f>
        <v>0</v>
      </c>
      <c r="AL29" t="b">
        <f>IFERROR(VLOOKUP(Tabela1[[#This Row],[Ora_Company]]&amp;";"&amp;Tabela1[[#This Row],[BUC]]&amp;";"&amp;Tabela1[[#This Row],[Manager_FullName]],Tabela4[[Concatenate]:[LATAM]],2,),FALSE)</f>
        <v>0</v>
      </c>
      <c r="AM29" s="4" t="b">
        <f>OR(Tabela1[[#This Row],[Company]],Tabela1[[#This Row],[BUC2]],Tabela1[[#This Row],[Manager]])</f>
        <v>0</v>
      </c>
      <c r="AO29" s="3"/>
    </row>
    <row r="30" spans="1:41" x14ac:dyDescent="0.25">
      <c r="A30" t="s">
        <v>661</v>
      </c>
      <c r="B30" t="s">
        <v>662</v>
      </c>
      <c r="C30" t="s">
        <v>301</v>
      </c>
      <c r="D30" s="1"/>
      <c r="E30" t="s">
        <v>442</v>
      </c>
      <c r="F30" t="s">
        <v>611</v>
      </c>
      <c r="G30">
        <v>3327</v>
      </c>
      <c r="H30" t="s">
        <v>441</v>
      </c>
      <c r="I30" t="s">
        <v>202</v>
      </c>
      <c r="J30" t="s">
        <v>203</v>
      </c>
      <c r="K30" t="s">
        <v>170</v>
      </c>
      <c r="L30" t="s">
        <v>204</v>
      </c>
      <c r="M30" t="s">
        <v>205</v>
      </c>
      <c r="N30" t="s">
        <v>206</v>
      </c>
      <c r="O30" t="s">
        <v>206</v>
      </c>
      <c r="P30" t="s">
        <v>400</v>
      </c>
      <c r="Q30" t="s">
        <v>401</v>
      </c>
      <c r="R30" t="s">
        <v>42</v>
      </c>
      <c r="S30" t="s">
        <v>41</v>
      </c>
      <c r="T30" t="s">
        <v>41</v>
      </c>
      <c r="U30" t="s">
        <v>129</v>
      </c>
      <c r="V30" t="s">
        <v>130</v>
      </c>
      <c r="W30" t="s">
        <v>43</v>
      </c>
      <c r="Y30" t="s">
        <v>44</v>
      </c>
      <c r="Z30" t="s">
        <v>45</v>
      </c>
      <c r="AA30" t="s">
        <v>46</v>
      </c>
      <c r="AB30" t="s">
        <v>47</v>
      </c>
      <c r="AC30" t="s">
        <v>48</v>
      </c>
      <c r="AD30" t="s">
        <v>250</v>
      </c>
      <c r="AE30" t="s">
        <v>424</v>
      </c>
      <c r="AF30" t="s">
        <v>442</v>
      </c>
      <c r="AG30" t="s">
        <v>50</v>
      </c>
      <c r="AH30" t="s">
        <v>443</v>
      </c>
      <c r="AI30">
        <v>40</v>
      </c>
      <c r="AJ30" t="b">
        <f>IFERROR(VLOOKUP(Tabela1[[#This Row],[Ora_Company]],Condições!A:B,2,),FALSE)</f>
        <v>0</v>
      </c>
      <c r="AK30" t="b">
        <f>IFERROR(VLOOKUP(Tabela1[[#This Row],[BUC]],Company_BUC[[BUC]:[LATAM]],3,),FALSE)</f>
        <v>0</v>
      </c>
      <c r="AL30" t="b">
        <f>IFERROR(VLOOKUP(Tabela1[[#This Row],[Ora_Company]]&amp;";"&amp;Tabela1[[#This Row],[BUC]]&amp;";"&amp;Tabela1[[#This Row],[Manager_FullName]],Tabela4[[Concatenate]:[LATAM]],2,),FALSE)</f>
        <v>0</v>
      </c>
      <c r="AM30" s="4" t="b">
        <f>OR(Tabela1[[#This Row],[Company]],Tabela1[[#This Row],[BUC2]],Tabela1[[#This Row],[Manager]])</f>
        <v>0</v>
      </c>
      <c r="AO30" s="3"/>
    </row>
    <row r="31" spans="1:41" x14ac:dyDescent="0.25">
      <c r="A31" t="s">
        <v>663</v>
      </c>
      <c r="B31" t="s">
        <v>664</v>
      </c>
      <c r="C31" t="s">
        <v>509</v>
      </c>
      <c r="D31" s="1"/>
      <c r="E31" t="s">
        <v>332</v>
      </c>
      <c r="F31" t="s">
        <v>513</v>
      </c>
      <c r="G31">
        <v>3130</v>
      </c>
      <c r="H31" t="s">
        <v>333</v>
      </c>
      <c r="I31" t="s">
        <v>334</v>
      </c>
      <c r="J31" t="s">
        <v>335</v>
      </c>
      <c r="K31" t="s">
        <v>37</v>
      </c>
      <c r="L31" t="s">
        <v>160</v>
      </c>
      <c r="M31" t="s">
        <v>253</v>
      </c>
      <c r="N31" t="s">
        <v>336</v>
      </c>
      <c r="O31" t="s">
        <v>337</v>
      </c>
      <c r="P31" t="s">
        <v>114</v>
      </c>
      <c r="Q31" t="s">
        <v>115</v>
      </c>
      <c r="R31" t="s">
        <v>42</v>
      </c>
      <c r="S31" t="s">
        <v>116</v>
      </c>
      <c r="T31" t="s">
        <v>116</v>
      </c>
      <c r="U31" t="s">
        <v>455</v>
      </c>
      <c r="V31" t="s">
        <v>456</v>
      </c>
      <c r="W31" t="s">
        <v>43</v>
      </c>
      <c r="Y31" t="s">
        <v>44</v>
      </c>
      <c r="Z31" t="s">
        <v>45</v>
      </c>
      <c r="AA31" t="s">
        <v>46</v>
      </c>
      <c r="AB31" t="s">
        <v>254</v>
      </c>
      <c r="AC31" t="s">
        <v>255</v>
      </c>
      <c r="AD31" t="s">
        <v>338</v>
      </c>
      <c r="AE31" t="s">
        <v>339</v>
      </c>
      <c r="AF31" t="s">
        <v>332</v>
      </c>
      <c r="AG31" t="s">
        <v>50</v>
      </c>
      <c r="AH31" t="s">
        <v>340</v>
      </c>
      <c r="AI31">
        <v>45</v>
      </c>
      <c r="AJ31" t="b">
        <f>IFERROR(VLOOKUP(Tabela1[[#This Row],[Ora_Company]],Condições!A:B,2,),FALSE)</f>
        <v>0</v>
      </c>
      <c r="AK31" t="b">
        <f>IFERROR(VLOOKUP(Tabela1[[#This Row],[BUC]],Company_BUC[[BUC]:[LATAM]],3,),FALSE)</f>
        <v>0</v>
      </c>
      <c r="AL31" t="b">
        <f>IFERROR(VLOOKUP(Tabela1[[#This Row],[Ora_Company]]&amp;";"&amp;Tabela1[[#This Row],[BUC]]&amp;";"&amp;Tabela1[[#This Row],[Manager_FullName]],Tabela4[[Concatenate]:[LATAM]],2,),FALSE)</f>
        <v>0</v>
      </c>
      <c r="AM31" s="4" t="b">
        <f>OR(Tabela1[[#This Row],[Company]],Tabela1[[#This Row],[BUC2]],Tabela1[[#This Row],[Manager]])</f>
        <v>0</v>
      </c>
      <c r="AO31" s="3"/>
    </row>
    <row r="32" spans="1:41" x14ac:dyDescent="0.25">
      <c r="A32" t="s">
        <v>665</v>
      </c>
      <c r="B32" t="s">
        <v>666</v>
      </c>
      <c r="C32" t="s">
        <v>410</v>
      </c>
      <c r="D32" s="1"/>
      <c r="E32" t="s">
        <v>411</v>
      </c>
      <c r="F32" t="s">
        <v>510</v>
      </c>
      <c r="G32">
        <v>2159</v>
      </c>
      <c r="H32" t="s">
        <v>343</v>
      </c>
      <c r="I32" t="s">
        <v>124</v>
      </c>
      <c r="J32" t="s">
        <v>125</v>
      </c>
      <c r="K32" t="s">
        <v>125</v>
      </c>
      <c r="L32" t="s">
        <v>125</v>
      </c>
      <c r="M32" t="s">
        <v>125</v>
      </c>
      <c r="N32" t="s">
        <v>125</v>
      </c>
      <c r="O32" t="s">
        <v>125</v>
      </c>
      <c r="P32" t="s">
        <v>412</v>
      </c>
      <c r="Q32" t="s">
        <v>413</v>
      </c>
      <c r="R32" t="s">
        <v>126</v>
      </c>
      <c r="S32" t="s">
        <v>126</v>
      </c>
      <c r="T32" t="s">
        <v>287</v>
      </c>
      <c r="U32" t="s">
        <v>347</v>
      </c>
      <c r="V32" t="s">
        <v>348</v>
      </c>
      <c r="W32" t="s">
        <v>127</v>
      </c>
      <c r="Y32" t="s">
        <v>44</v>
      </c>
      <c r="Z32" t="s">
        <v>128</v>
      </c>
      <c r="AA32" t="s">
        <v>288</v>
      </c>
      <c r="AB32" t="s">
        <v>414</v>
      </c>
      <c r="AC32" t="s">
        <v>415</v>
      </c>
      <c r="AD32" t="s">
        <v>411</v>
      </c>
      <c r="AG32" t="s">
        <v>50</v>
      </c>
      <c r="AH32" t="s">
        <v>416</v>
      </c>
      <c r="AI32">
        <v>45</v>
      </c>
      <c r="AJ32" t="b">
        <f>IFERROR(VLOOKUP(Tabela1[[#This Row],[Ora_Company]],Condições!A:B,2,),FALSE)</f>
        <v>0</v>
      </c>
      <c r="AK32" t="b">
        <f>IFERROR(VLOOKUP(Tabela1[[#This Row],[BUC]],Company_BUC[[BUC]:[LATAM]],3,),FALSE)</f>
        <v>0</v>
      </c>
      <c r="AL32" t="b">
        <f>IFERROR(VLOOKUP(Tabela1[[#This Row],[Ora_Company]]&amp;";"&amp;Tabela1[[#This Row],[BUC]]&amp;";"&amp;Tabela1[[#This Row],[Manager_FullName]],Tabela4[[Concatenate]:[LATAM]],2,),FALSE)</f>
        <v>0</v>
      </c>
      <c r="AM32" s="4" t="b">
        <f>OR(Tabela1[[#This Row],[Company]],Tabela1[[#This Row],[BUC2]],Tabela1[[#This Row],[Manager]])</f>
        <v>0</v>
      </c>
      <c r="AO32" s="3"/>
    </row>
    <row r="33" spans="1:41" x14ac:dyDescent="0.25">
      <c r="A33" t="s">
        <v>667</v>
      </c>
      <c r="B33" t="s">
        <v>668</v>
      </c>
      <c r="C33" t="s">
        <v>508</v>
      </c>
      <c r="D33" s="1"/>
      <c r="E33" t="s">
        <v>493</v>
      </c>
      <c r="F33" t="s">
        <v>392</v>
      </c>
      <c r="G33">
        <v>2159</v>
      </c>
      <c r="H33" t="s">
        <v>343</v>
      </c>
      <c r="I33" t="s">
        <v>359</v>
      </c>
      <c r="J33" t="s">
        <v>360</v>
      </c>
      <c r="K33" t="s">
        <v>54</v>
      </c>
      <c r="L33" t="s">
        <v>54</v>
      </c>
      <c r="M33" t="s">
        <v>344</v>
      </c>
      <c r="N33" t="s">
        <v>345</v>
      </c>
      <c r="O33" t="s">
        <v>346</v>
      </c>
      <c r="P33" t="s">
        <v>71</v>
      </c>
      <c r="Q33" t="s">
        <v>72</v>
      </c>
      <c r="R33" t="s">
        <v>42</v>
      </c>
      <c r="S33" t="s">
        <v>73</v>
      </c>
      <c r="T33" t="s">
        <v>73</v>
      </c>
      <c r="U33" t="s">
        <v>347</v>
      </c>
      <c r="V33" t="s">
        <v>348</v>
      </c>
      <c r="W33" t="s">
        <v>127</v>
      </c>
      <c r="X33" t="s">
        <v>430</v>
      </c>
      <c r="Y33" t="s">
        <v>44</v>
      </c>
      <c r="Z33" t="s">
        <v>45</v>
      </c>
      <c r="AA33" t="s">
        <v>58</v>
      </c>
      <c r="AB33" t="s">
        <v>256</v>
      </c>
      <c r="AC33" t="s">
        <v>377</v>
      </c>
      <c r="AD33" t="s">
        <v>391</v>
      </c>
      <c r="AE33" t="s">
        <v>484</v>
      </c>
      <c r="AF33" t="s">
        <v>487</v>
      </c>
      <c r="AG33" t="s">
        <v>50</v>
      </c>
      <c r="AH33" t="s">
        <v>504</v>
      </c>
      <c r="AI33">
        <v>45</v>
      </c>
      <c r="AJ33" t="b">
        <f>IFERROR(VLOOKUP(Tabela1[[#This Row],[Ora_Company]],Condições!A:B,2,),FALSE)</f>
        <v>0</v>
      </c>
      <c r="AK33" t="b">
        <f>IFERROR(VLOOKUP(Tabela1[[#This Row],[BUC]],Company_BUC[[BUC]:[LATAM]],3,),FALSE)</f>
        <v>0</v>
      </c>
      <c r="AL33" t="b">
        <f>IFERROR(VLOOKUP(Tabela1[[#This Row],[Ora_Company]]&amp;";"&amp;Tabela1[[#This Row],[BUC]]&amp;";"&amp;Tabela1[[#This Row],[Manager_FullName]],Tabela4[[Concatenate]:[LATAM]],2,),FALSE)</f>
        <v>0</v>
      </c>
      <c r="AM33" s="4" t="b">
        <f>OR(Tabela1[[#This Row],[Company]],Tabela1[[#This Row],[BUC2]],Tabela1[[#This Row],[Manager]])</f>
        <v>0</v>
      </c>
      <c r="AO33" s="3"/>
    </row>
    <row r="34" spans="1:41" x14ac:dyDescent="0.25">
      <c r="A34" t="s">
        <v>669</v>
      </c>
      <c r="B34" t="s">
        <v>670</v>
      </c>
      <c r="C34" t="s">
        <v>231</v>
      </c>
      <c r="D34" s="1"/>
      <c r="E34" t="s">
        <v>465</v>
      </c>
      <c r="F34" t="s">
        <v>461</v>
      </c>
      <c r="G34">
        <v>4226</v>
      </c>
      <c r="H34" t="s">
        <v>397</v>
      </c>
      <c r="I34" t="s">
        <v>404</v>
      </c>
      <c r="J34" t="s">
        <v>405</v>
      </c>
      <c r="K34" t="s">
        <v>54</v>
      </c>
      <c r="L34" t="s">
        <v>54</v>
      </c>
      <c r="M34" t="s">
        <v>344</v>
      </c>
      <c r="N34" t="s">
        <v>364</v>
      </c>
      <c r="O34" t="s">
        <v>364</v>
      </c>
      <c r="P34" t="s">
        <v>71</v>
      </c>
      <c r="Q34" t="s">
        <v>72</v>
      </c>
      <c r="R34" t="s">
        <v>42</v>
      </c>
      <c r="S34" t="s">
        <v>73</v>
      </c>
      <c r="T34" t="s">
        <v>73</v>
      </c>
      <c r="U34" t="s">
        <v>458</v>
      </c>
      <c r="V34" t="s">
        <v>459</v>
      </c>
      <c r="W34" t="s">
        <v>127</v>
      </c>
      <c r="X34" t="s">
        <v>460</v>
      </c>
      <c r="Y34" t="s">
        <v>44</v>
      </c>
      <c r="Z34" t="s">
        <v>45</v>
      </c>
      <c r="AA34" t="s">
        <v>58</v>
      </c>
      <c r="AB34" t="s">
        <v>256</v>
      </c>
      <c r="AC34" t="s">
        <v>349</v>
      </c>
      <c r="AD34" t="s">
        <v>457</v>
      </c>
      <c r="AE34" t="s">
        <v>465</v>
      </c>
      <c r="AG34" t="s">
        <v>50</v>
      </c>
      <c r="AH34" t="s">
        <v>466</v>
      </c>
      <c r="AI34">
        <v>45</v>
      </c>
      <c r="AJ34" t="b">
        <f>IFERROR(VLOOKUP(Tabela1[[#This Row],[Ora_Company]],Condições!A:B,2,),FALSE)</f>
        <v>0</v>
      </c>
      <c r="AK34" t="b">
        <f>IFERROR(VLOOKUP(Tabela1[[#This Row],[BUC]],Company_BUC[[BUC]:[LATAM]],3,),FALSE)</f>
        <v>0</v>
      </c>
      <c r="AL34" t="b">
        <f>IFERROR(VLOOKUP(Tabela1[[#This Row],[Ora_Company]]&amp;";"&amp;Tabela1[[#This Row],[BUC]]&amp;";"&amp;Tabela1[[#This Row],[Manager_FullName]],Tabela4[[Concatenate]:[LATAM]],2,),FALSE)</f>
        <v>0</v>
      </c>
      <c r="AM34" s="4" t="b">
        <f>OR(Tabela1[[#This Row],[Company]],Tabela1[[#This Row],[BUC2]],Tabela1[[#This Row],[Manager]])</f>
        <v>0</v>
      </c>
      <c r="AO34" s="3"/>
    </row>
    <row r="35" spans="1:41" x14ac:dyDescent="0.25">
      <c r="A35" t="s">
        <v>671</v>
      </c>
      <c r="B35" t="s">
        <v>672</v>
      </c>
      <c r="C35" t="s">
        <v>584</v>
      </c>
      <c r="D35" s="1"/>
      <c r="E35" t="s">
        <v>476</v>
      </c>
      <c r="F35" t="s">
        <v>473</v>
      </c>
      <c r="G35">
        <v>2147</v>
      </c>
      <c r="H35" t="s">
        <v>268</v>
      </c>
      <c r="I35" t="s">
        <v>474</v>
      </c>
      <c r="J35" t="s">
        <v>475</v>
      </c>
      <c r="K35" t="s">
        <v>54</v>
      </c>
      <c r="L35" t="s">
        <v>54</v>
      </c>
      <c r="M35" t="s">
        <v>54</v>
      </c>
      <c r="N35" t="s">
        <v>210</v>
      </c>
      <c r="O35" t="s">
        <v>475</v>
      </c>
      <c r="P35" t="s">
        <v>242</v>
      </c>
      <c r="Q35" t="s">
        <v>243</v>
      </c>
      <c r="R35" t="s">
        <v>55</v>
      </c>
      <c r="S35" t="s">
        <v>55</v>
      </c>
      <c r="T35" t="s">
        <v>244</v>
      </c>
      <c r="U35" t="s">
        <v>273</v>
      </c>
      <c r="V35" t="s">
        <v>274</v>
      </c>
      <c r="W35" t="s">
        <v>275</v>
      </c>
      <c r="Y35" t="s">
        <v>44</v>
      </c>
      <c r="Z35" t="s">
        <v>45</v>
      </c>
      <c r="AA35" t="s">
        <v>58</v>
      </c>
      <c r="AB35" t="s">
        <v>59</v>
      </c>
      <c r="AC35" t="s">
        <v>80</v>
      </c>
      <c r="AD35" t="s">
        <v>476</v>
      </c>
      <c r="AG35" t="s">
        <v>50</v>
      </c>
      <c r="AH35" t="s">
        <v>501</v>
      </c>
      <c r="AI35">
        <v>40</v>
      </c>
      <c r="AJ35" t="b">
        <f>IFERROR(VLOOKUP(Tabela1[[#This Row],[Ora_Company]],Condições!A:B,2,),FALSE)</f>
        <v>1</v>
      </c>
      <c r="AK35" t="b">
        <f>IFERROR(VLOOKUP(Tabela1[[#This Row],[BUC]],Company_BUC[[BUC]:[LATAM]],3,),FALSE)</f>
        <v>0</v>
      </c>
      <c r="AL35" t="b">
        <f>IFERROR(VLOOKUP(Tabela1[[#This Row],[Ora_Company]]&amp;";"&amp;Tabela1[[#This Row],[BUC]]&amp;";"&amp;Tabela1[[#This Row],[Manager_FullName]],Tabela4[[Concatenate]:[LATAM]],2,),FALSE)</f>
        <v>0</v>
      </c>
      <c r="AM35" s="4" t="b">
        <f>OR(Tabela1[[#This Row],[Company]],Tabela1[[#This Row],[BUC2]],Tabela1[[#This Row],[Manager]])</f>
        <v>1</v>
      </c>
      <c r="AO35" s="3"/>
    </row>
    <row r="36" spans="1:41" x14ac:dyDescent="0.25">
      <c r="A36" t="s">
        <v>673</v>
      </c>
      <c r="B36" t="s">
        <v>674</v>
      </c>
      <c r="C36" t="s">
        <v>570</v>
      </c>
      <c r="D36" s="1"/>
      <c r="E36" t="s">
        <v>226</v>
      </c>
      <c r="F36" t="s">
        <v>209</v>
      </c>
      <c r="G36">
        <v>1001</v>
      </c>
      <c r="H36" t="s">
        <v>157</v>
      </c>
      <c r="I36" t="s">
        <v>52</v>
      </c>
      <c r="J36" t="s">
        <v>53</v>
      </c>
      <c r="K36" t="s">
        <v>54</v>
      </c>
      <c r="L36" t="s">
        <v>54</v>
      </c>
      <c r="M36" t="s">
        <v>54</v>
      </c>
      <c r="N36" t="s">
        <v>54</v>
      </c>
      <c r="O36" t="s">
        <v>54</v>
      </c>
      <c r="P36" t="s">
        <v>183</v>
      </c>
      <c r="Q36" t="s">
        <v>184</v>
      </c>
      <c r="R36" t="s">
        <v>61</v>
      </c>
      <c r="S36" t="s">
        <v>152</v>
      </c>
      <c r="T36" t="s">
        <v>185</v>
      </c>
      <c r="U36" t="s">
        <v>89</v>
      </c>
      <c r="V36" t="s">
        <v>90</v>
      </c>
      <c r="W36" t="s">
        <v>43</v>
      </c>
      <c r="Y36" t="s">
        <v>44</v>
      </c>
      <c r="Z36" t="s">
        <v>63</v>
      </c>
      <c r="AA36" t="s">
        <v>153</v>
      </c>
      <c r="AB36" t="s">
        <v>226</v>
      </c>
      <c r="AG36" t="s">
        <v>50</v>
      </c>
      <c r="AH36" t="s">
        <v>589</v>
      </c>
      <c r="AI36">
        <v>40</v>
      </c>
      <c r="AJ36" t="b">
        <f>IFERROR(VLOOKUP(Tabela1[[#This Row],[Ora_Company]],Condições!A:B,2,),FALSE)</f>
        <v>0</v>
      </c>
      <c r="AK36" t="b">
        <f>IFERROR(VLOOKUP(Tabela1[[#This Row],[BUC]],Company_BUC[[BUC]:[LATAM]],3,),FALSE)</f>
        <v>0</v>
      </c>
      <c r="AL36" t="b">
        <f>IFERROR(VLOOKUP(Tabela1[[#This Row],[Ora_Company]]&amp;";"&amp;Tabela1[[#This Row],[BUC]]&amp;";"&amp;Tabela1[[#This Row],[Manager_FullName]],Tabela4[[Concatenate]:[LATAM]],2,),FALSE)</f>
        <v>0</v>
      </c>
      <c r="AM36" s="4" t="b">
        <f>OR(Tabela1[[#This Row],[Company]],Tabela1[[#This Row],[BUC2]],Tabela1[[#This Row],[Manager]])</f>
        <v>0</v>
      </c>
      <c r="AO36" s="3"/>
    </row>
    <row r="37" spans="1:41" x14ac:dyDescent="0.25">
      <c r="A37" t="s">
        <v>675</v>
      </c>
      <c r="B37" t="s">
        <v>507</v>
      </c>
      <c r="C37" t="s">
        <v>264</v>
      </c>
      <c r="D37" s="1"/>
      <c r="E37" t="s">
        <v>467</v>
      </c>
      <c r="F37" t="s">
        <v>402</v>
      </c>
      <c r="G37">
        <v>4229</v>
      </c>
      <c r="H37" t="s">
        <v>403</v>
      </c>
      <c r="I37" t="s">
        <v>404</v>
      </c>
      <c r="J37" t="s">
        <v>405</v>
      </c>
      <c r="K37" t="s">
        <v>54</v>
      </c>
      <c r="L37" t="s">
        <v>54</v>
      </c>
      <c r="M37" t="s">
        <v>344</v>
      </c>
      <c r="N37" t="s">
        <v>364</v>
      </c>
      <c r="O37" t="s">
        <v>364</v>
      </c>
      <c r="P37" t="s">
        <v>71</v>
      </c>
      <c r="Q37" t="s">
        <v>72</v>
      </c>
      <c r="R37" t="s">
        <v>42</v>
      </c>
      <c r="S37" t="s">
        <v>73</v>
      </c>
      <c r="T37" t="s">
        <v>73</v>
      </c>
      <c r="U37" t="s">
        <v>406</v>
      </c>
      <c r="V37" t="s">
        <v>407</v>
      </c>
      <c r="W37" t="s">
        <v>127</v>
      </c>
      <c r="X37" t="s">
        <v>569</v>
      </c>
      <c r="Y37" t="s">
        <v>44</v>
      </c>
      <c r="Z37" t="s">
        <v>45</v>
      </c>
      <c r="AA37" t="s">
        <v>58</v>
      </c>
      <c r="AB37" t="s">
        <v>256</v>
      </c>
      <c r="AC37" t="s">
        <v>377</v>
      </c>
      <c r="AD37" t="s">
        <v>390</v>
      </c>
      <c r="AE37" t="s">
        <v>464</v>
      </c>
      <c r="AF37" t="s">
        <v>467</v>
      </c>
      <c r="AG37" t="s">
        <v>50</v>
      </c>
      <c r="AH37" t="s">
        <v>471</v>
      </c>
      <c r="AI37">
        <v>45</v>
      </c>
      <c r="AJ37" t="b">
        <f>IFERROR(VLOOKUP(Tabela1[[#This Row],[Ora_Company]],Condições!A:B,2,),FALSE)</f>
        <v>0</v>
      </c>
      <c r="AK37" t="b">
        <f>IFERROR(VLOOKUP(Tabela1[[#This Row],[BUC]],Company_BUC[[BUC]:[LATAM]],3,),FALSE)</f>
        <v>0</v>
      </c>
      <c r="AL37" t="b">
        <f>IFERROR(VLOOKUP(Tabela1[[#This Row],[Ora_Company]]&amp;";"&amp;Tabela1[[#This Row],[BUC]]&amp;";"&amp;Tabela1[[#This Row],[Manager_FullName]],Tabela4[[Concatenate]:[LATAM]],2,),FALSE)</f>
        <v>0</v>
      </c>
      <c r="AM37" s="4" t="b">
        <f>OR(Tabela1[[#This Row],[Company]],Tabela1[[#This Row],[BUC2]],Tabela1[[#This Row],[Manager]])</f>
        <v>0</v>
      </c>
      <c r="AO37" s="3"/>
    </row>
    <row r="38" spans="1:41" x14ac:dyDescent="0.25">
      <c r="A38" t="s">
        <v>676</v>
      </c>
      <c r="B38" t="s">
        <v>677</v>
      </c>
      <c r="C38" t="s">
        <v>440</v>
      </c>
      <c r="D38" s="1"/>
      <c r="E38" t="s">
        <v>477</v>
      </c>
      <c r="F38" t="s">
        <v>609</v>
      </c>
      <c r="G38">
        <v>2159</v>
      </c>
      <c r="H38" t="s">
        <v>343</v>
      </c>
      <c r="I38" t="s">
        <v>564</v>
      </c>
      <c r="J38" t="s">
        <v>565</v>
      </c>
      <c r="K38" t="s">
        <v>64</v>
      </c>
      <c r="L38" t="s">
        <v>65</v>
      </c>
      <c r="M38" t="s">
        <v>66</v>
      </c>
      <c r="N38" t="s">
        <v>159</v>
      </c>
      <c r="O38" t="s">
        <v>166</v>
      </c>
      <c r="P38" t="s">
        <v>71</v>
      </c>
      <c r="Q38" t="s">
        <v>72</v>
      </c>
      <c r="R38" t="s">
        <v>42</v>
      </c>
      <c r="S38" t="s">
        <v>73</v>
      </c>
      <c r="T38" t="s">
        <v>73</v>
      </c>
      <c r="U38" t="s">
        <v>347</v>
      </c>
      <c r="V38" t="s">
        <v>348</v>
      </c>
      <c r="W38" t="s">
        <v>127</v>
      </c>
      <c r="Y38" t="s">
        <v>44</v>
      </c>
      <c r="Z38" t="s">
        <v>45</v>
      </c>
      <c r="AA38" t="s">
        <v>58</v>
      </c>
      <c r="AB38" t="s">
        <v>256</v>
      </c>
      <c r="AC38" t="s">
        <v>356</v>
      </c>
      <c r="AD38" t="s">
        <v>363</v>
      </c>
      <c r="AE38" t="s">
        <v>362</v>
      </c>
      <c r="AF38" t="s">
        <v>477</v>
      </c>
      <c r="AG38" t="s">
        <v>50</v>
      </c>
      <c r="AH38" t="s">
        <v>483</v>
      </c>
      <c r="AI38">
        <v>45</v>
      </c>
      <c r="AJ38" t="b">
        <f>IFERROR(VLOOKUP(Tabela1[[#This Row],[Ora_Company]],Condições!A:B,2,),FALSE)</f>
        <v>0</v>
      </c>
      <c r="AK38" t="b">
        <f>IFERROR(VLOOKUP(Tabela1[[#This Row],[BUC]],Company_BUC[[BUC]:[LATAM]],3,),FALSE)</f>
        <v>0</v>
      </c>
      <c r="AL38" t="b">
        <f>IFERROR(VLOOKUP(Tabela1[[#This Row],[Ora_Company]]&amp;";"&amp;Tabela1[[#This Row],[BUC]]&amp;";"&amp;Tabela1[[#This Row],[Manager_FullName]],Tabela4[[Concatenate]:[LATAM]],2,),FALSE)</f>
        <v>0</v>
      </c>
      <c r="AM38" s="4" t="b">
        <f>OR(Tabela1[[#This Row],[Company]],Tabela1[[#This Row],[BUC2]],Tabela1[[#This Row],[Manager]])</f>
        <v>0</v>
      </c>
      <c r="AO38" s="3"/>
    </row>
    <row r="39" spans="1:41" x14ac:dyDescent="0.25">
      <c r="A39" t="s">
        <v>678</v>
      </c>
      <c r="B39" t="s">
        <v>679</v>
      </c>
      <c r="C39" t="s">
        <v>570</v>
      </c>
      <c r="D39" s="1"/>
      <c r="E39" t="s">
        <v>537</v>
      </c>
      <c r="F39" t="s">
        <v>680</v>
      </c>
      <c r="G39">
        <v>3514</v>
      </c>
      <c r="H39" t="s">
        <v>312</v>
      </c>
      <c r="I39" t="s">
        <v>313</v>
      </c>
      <c r="J39" t="s">
        <v>314</v>
      </c>
      <c r="K39" t="s">
        <v>239</v>
      </c>
      <c r="L39" t="s">
        <v>239</v>
      </c>
      <c r="M39" t="s">
        <v>239</v>
      </c>
      <c r="N39" t="s">
        <v>239</v>
      </c>
      <c r="O39" t="s">
        <v>239</v>
      </c>
      <c r="P39" t="s">
        <v>523</v>
      </c>
      <c r="Q39" t="s">
        <v>524</v>
      </c>
      <c r="R39" t="s">
        <v>42</v>
      </c>
      <c r="S39" t="s">
        <v>88</v>
      </c>
      <c r="T39" t="s">
        <v>88</v>
      </c>
      <c r="U39" t="s">
        <v>140</v>
      </c>
      <c r="V39" t="s">
        <v>141</v>
      </c>
      <c r="W39" t="s">
        <v>43</v>
      </c>
      <c r="Y39" t="s">
        <v>44</v>
      </c>
      <c r="Z39" t="s">
        <v>45</v>
      </c>
      <c r="AA39" t="s">
        <v>240</v>
      </c>
      <c r="AB39" t="s">
        <v>241</v>
      </c>
      <c r="AC39" t="s">
        <v>294</v>
      </c>
      <c r="AD39" t="s">
        <v>315</v>
      </c>
      <c r="AE39" t="s">
        <v>516</v>
      </c>
      <c r="AF39" t="s">
        <v>522</v>
      </c>
      <c r="AG39" t="s">
        <v>50</v>
      </c>
      <c r="AH39" t="s">
        <v>538</v>
      </c>
      <c r="AI39">
        <v>45</v>
      </c>
      <c r="AJ39" t="b">
        <f>IFERROR(VLOOKUP(Tabela1[[#This Row],[Ora_Company]],Condições!A:B,2,),FALSE)</f>
        <v>0</v>
      </c>
      <c r="AK39" t="b">
        <f>IFERROR(VLOOKUP(Tabela1[[#This Row],[BUC]],Company_BUC[[BUC]:[LATAM]],3,),FALSE)</f>
        <v>0</v>
      </c>
      <c r="AL39" t="b">
        <f>IFERROR(VLOOKUP(Tabela1[[#This Row],[Ora_Company]]&amp;";"&amp;Tabela1[[#This Row],[BUC]]&amp;";"&amp;Tabela1[[#This Row],[Manager_FullName]],Tabela4[[Concatenate]:[LATAM]],2,),FALSE)</f>
        <v>0</v>
      </c>
      <c r="AM39" s="4" t="b">
        <f>OR(Tabela1[[#This Row],[Company]],Tabela1[[#This Row],[BUC2]],Tabela1[[#This Row],[Manager]])</f>
        <v>0</v>
      </c>
      <c r="AO39" s="3"/>
    </row>
    <row r="40" spans="1:41" x14ac:dyDescent="0.25">
      <c r="A40" t="s">
        <v>681</v>
      </c>
      <c r="B40" t="s">
        <v>682</v>
      </c>
      <c r="C40" t="s">
        <v>258</v>
      </c>
      <c r="D40" s="1"/>
      <c r="E40" t="s">
        <v>217</v>
      </c>
      <c r="F40" t="s">
        <v>683</v>
      </c>
      <c r="G40">
        <v>4001</v>
      </c>
      <c r="H40" t="s">
        <v>84</v>
      </c>
      <c r="I40" t="s">
        <v>52</v>
      </c>
      <c r="J40" t="s">
        <v>53</v>
      </c>
      <c r="K40" t="s">
        <v>54</v>
      </c>
      <c r="L40" t="s">
        <v>54</v>
      </c>
      <c r="M40" t="s">
        <v>54</v>
      </c>
      <c r="N40" t="s">
        <v>54</v>
      </c>
      <c r="O40" t="s">
        <v>54</v>
      </c>
      <c r="P40" t="s">
        <v>196</v>
      </c>
      <c r="Q40" t="s">
        <v>197</v>
      </c>
      <c r="R40" t="s">
        <v>61</v>
      </c>
      <c r="S40" t="s">
        <v>62</v>
      </c>
      <c r="T40" t="s">
        <v>175</v>
      </c>
      <c r="U40" t="s">
        <v>265</v>
      </c>
      <c r="V40" t="s">
        <v>266</v>
      </c>
      <c r="W40" t="s">
        <v>123</v>
      </c>
      <c r="Y40" t="s">
        <v>44</v>
      </c>
      <c r="Z40" t="s">
        <v>63</v>
      </c>
      <c r="AA40" t="s">
        <v>177</v>
      </c>
      <c r="AB40" t="s">
        <v>178</v>
      </c>
      <c r="AC40" t="s">
        <v>217</v>
      </c>
      <c r="AG40" t="s">
        <v>50</v>
      </c>
      <c r="AH40" t="s">
        <v>218</v>
      </c>
      <c r="AI40">
        <v>40</v>
      </c>
      <c r="AJ40" t="b">
        <f>IFERROR(VLOOKUP(Tabela1[[#This Row],[Ora_Company]],Condições!A:B,2,),FALSE)</f>
        <v>0</v>
      </c>
      <c r="AK40" t="b">
        <f>IFERROR(VLOOKUP(Tabela1[[#This Row],[BUC]],Company_BUC[[BUC]:[LATAM]],3,),FALSE)</f>
        <v>0</v>
      </c>
      <c r="AL40" t="b">
        <f>IFERROR(VLOOKUP(Tabela1[[#This Row],[Ora_Company]]&amp;";"&amp;Tabela1[[#This Row],[BUC]]&amp;";"&amp;Tabela1[[#This Row],[Manager_FullName]],Tabela4[[Concatenate]:[LATAM]],2,),FALSE)</f>
        <v>0</v>
      </c>
      <c r="AM40" s="4" t="b">
        <f>OR(Tabela1[[#This Row],[Company]],Tabela1[[#This Row],[BUC2]],Tabela1[[#This Row],[Manager]])</f>
        <v>0</v>
      </c>
      <c r="AO40" s="3"/>
    </row>
    <row r="41" spans="1:41" x14ac:dyDescent="0.25">
      <c r="A41" t="s">
        <v>684</v>
      </c>
      <c r="B41" t="s">
        <v>685</v>
      </c>
      <c r="C41" t="s">
        <v>103</v>
      </c>
      <c r="D41" s="1"/>
      <c r="E41" t="s">
        <v>519</v>
      </c>
      <c r="F41" t="s">
        <v>544</v>
      </c>
      <c r="G41">
        <v>3514</v>
      </c>
      <c r="H41" t="s">
        <v>312</v>
      </c>
      <c r="I41" t="s">
        <v>329</v>
      </c>
      <c r="J41" t="s">
        <v>330</v>
      </c>
      <c r="K41" t="s">
        <v>54</v>
      </c>
      <c r="L41" t="s">
        <v>54</v>
      </c>
      <c r="M41" t="s">
        <v>54</v>
      </c>
      <c r="N41" t="s">
        <v>54</v>
      </c>
      <c r="O41" t="s">
        <v>54</v>
      </c>
      <c r="P41" t="s">
        <v>520</v>
      </c>
      <c r="Q41" t="s">
        <v>521</v>
      </c>
      <c r="R41" t="s">
        <v>60</v>
      </c>
      <c r="S41" t="s">
        <v>112</v>
      </c>
      <c r="T41" t="s">
        <v>331</v>
      </c>
      <c r="U41" t="s">
        <v>147</v>
      </c>
      <c r="V41" t="s">
        <v>148</v>
      </c>
      <c r="W41" t="s">
        <v>43</v>
      </c>
      <c r="Y41" t="s">
        <v>44</v>
      </c>
      <c r="Z41" t="s">
        <v>45</v>
      </c>
      <c r="AA41" t="s">
        <v>58</v>
      </c>
      <c r="AB41" t="s">
        <v>113</v>
      </c>
      <c r="AC41" t="s">
        <v>120</v>
      </c>
      <c r="AD41" t="s">
        <v>151</v>
      </c>
      <c r="AE41" t="s">
        <v>519</v>
      </c>
      <c r="AG41" t="s">
        <v>50</v>
      </c>
      <c r="AH41" t="s">
        <v>536</v>
      </c>
      <c r="AI41">
        <v>45</v>
      </c>
      <c r="AJ41" t="b">
        <f>IFERROR(VLOOKUP(Tabela1[[#This Row],[Ora_Company]],Condições!A:B,2,),FALSE)</f>
        <v>0</v>
      </c>
      <c r="AK41" t="b">
        <f>IFERROR(VLOOKUP(Tabela1[[#This Row],[BUC]],Company_BUC[[BUC]:[LATAM]],3,),FALSE)</f>
        <v>0</v>
      </c>
      <c r="AL41" t="b">
        <f>IFERROR(VLOOKUP(Tabela1[[#This Row],[Ora_Company]]&amp;";"&amp;Tabela1[[#This Row],[BUC]]&amp;";"&amp;Tabela1[[#This Row],[Manager_FullName]],Tabela4[[Concatenate]:[LATAM]],2,),FALSE)</f>
        <v>0</v>
      </c>
      <c r="AM41" s="4" t="b">
        <f>OR(Tabela1[[#This Row],[Company]],Tabela1[[#This Row],[BUC2]],Tabela1[[#This Row],[Manager]])</f>
        <v>0</v>
      </c>
      <c r="AO41" s="3"/>
    </row>
    <row r="42" spans="1:41" x14ac:dyDescent="0.25">
      <c r="A42" t="s">
        <v>686</v>
      </c>
      <c r="B42" t="s">
        <v>687</v>
      </c>
      <c r="C42" t="s">
        <v>409</v>
      </c>
      <c r="D42" s="1"/>
      <c r="E42" t="s">
        <v>446</v>
      </c>
      <c r="F42" t="s">
        <v>320</v>
      </c>
      <c r="G42">
        <v>5038</v>
      </c>
      <c r="H42" t="s">
        <v>176</v>
      </c>
      <c r="I42" t="s">
        <v>321</v>
      </c>
      <c r="J42" t="s">
        <v>322</v>
      </c>
      <c r="K42" t="s">
        <v>54</v>
      </c>
      <c r="L42" t="s">
        <v>54</v>
      </c>
      <c r="M42" t="s">
        <v>54</v>
      </c>
      <c r="N42" t="s">
        <v>210</v>
      </c>
      <c r="O42" t="s">
        <v>322</v>
      </c>
      <c r="P42" t="s">
        <v>242</v>
      </c>
      <c r="Q42" t="s">
        <v>243</v>
      </c>
      <c r="R42" t="s">
        <v>55</v>
      </c>
      <c r="S42" t="s">
        <v>55</v>
      </c>
      <c r="T42" t="s">
        <v>244</v>
      </c>
      <c r="U42" t="s">
        <v>323</v>
      </c>
      <c r="V42" t="s">
        <v>324</v>
      </c>
      <c r="W42" t="s">
        <v>127</v>
      </c>
      <c r="Y42" t="s">
        <v>44</v>
      </c>
      <c r="Z42" t="s">
        <v>45</v>
      </c>
      <c r="AA42" t="s">
        <v>58</v>
      </c>
      <c r="AB42" t="s">
        <v>59</v>
      </c>
      <c r="AC42" t="s">
        <v>80</v>
      </c>
      <c r="AD42" t="s">
        <v>446</v>
      </c>
      <c r="AG42" t="s">
        <v>50</v>
      </c>
      <c r="AH42" t="s">
        <v>506</v>
      </c>
      <c r="AI42">
        <v>38</v>
      </c>
      <c r="AJ42" t="b">
        <f>IFERROR(VLOOKUP(Tabela1[[#This Row],[Ora_Company]],Condições!A:B,2,),FALSE)</f>
        <v>0</v>
      </c>
      <c r="AK42" t="b">
        <f>IFERROR(VLOOKUP(Tabela1[[#This Row],[BUC]],Company_BUC[[BUC]:[LATAM]],3,),FALSE)</f>
        <v>0</v>
      </c>
      <c r="AL42" t="b">
        <f>IFERROR(VLOOKUP(Tabela1[[#This Row],[Ora_Company]]&amp;";"&amp;Tabela1[[#This Row],[BUC]]&amp;";"&amp;Tabela1[[#This Row],[Manager_FullName]],Tabela4[[Concatenate]:[LATAM]],2,),FALSE)</f>
        <v>0</v>
      </c>
      <c r="AM42" s="4" t="b">
        <f>OR(Tabela1[[#This Row],[Company]],Tabela1[[#This Row],[BUC2]],Tabela1[[#This Row],[Manager]])</f>
        <v>0</v>
      </c>
      <c r="AO42" s="3"/>
    </row>
    <row r="43" spans="1:41" x14ac:dyDescent="0.25">
      <c r="A43" t="s">
        <v>688</v>
      </c>
      <c r="B43" t="s">
        <v>689</v>
      </c>
      <c r="C43" t="s">
        <v>35</v>
      </c>
      <c r="D43" s="1"/>
      <c r="E43" t="s">
        <v>131</v>
      </c>
      <c r="F43" t="s">
        <v>167</v>
      </c>
      <c r="G43">
        <v>2074</v>
      </c>
      <c r="H43" t="s">
        <v>36</v>
      </c>
      <c r="I43" t="s">
        <v>104</v>
      </c>
      <c r="J43" t="s">
        <v>105</v>
      </c>
      <c r="K43" t="s">
        <v>37</v>
      </c>
      <c r="L43" t="s">
        <v>38</v>
      </c>
      <c r="M43" t="s">
        <v>68</v>
      </c>
      <c r="N43" t="s">
        <v>69</v>
      </c>
      <c r="O43" t="s">
        <v>70</v>
      </c>
      <c r="P43" t="s">
        <v>106</v>
      </c>
      <c r="Q43" t="s">
        <v>107</v>
      </c>
      <c r="R43" t="s">
        <v>42</v>
      </c>
      <c r="S43" t="s">
        <v>88</v>
      </c>
      <c r="T43" t="s">
        <v>88</v>
      </c>
      <c r="U43" t="s">
        <v>56</v>
      </c>
      <c r="V43" t="s">
        <v>57</v>
      </c>
      <c r="W43" t="s">
        <v>43</v>
      </c>
      <c r="Y43" t="s">
        <v>44</v>
      </c>
      <c r="Z43" t="s">
        <v>45</v>
      </c>
      <c r="AA43" t="s">
        <v>46</v>
      </c>
      <c r="AB43" t="s">
        <v>91</v>
      </c>
      <c r="AC43" t="s">
        <v>108</v>
      </c>
      <c r="AD43" t="s">
        <v>136</v>
      </c>
      <c r="AE43" t="s">
        <v>131</v>
      </c>
      <c r="AG43" t="s">
        <v>50</v>
      </c>
      <c r="AH43" t="s">
        <v>137</v>
      </c>
      <c r="AI43">
        <v>40</v>
      </c>
      <c r="AJ43" t="b">
        <f>IFERROR(VLOOKUP(Tabela1[[#This Row],[Ora_Company]],Condições!A:B,2,),FALSE)</f>
        <v>0</v>
      </c>
      <c r="AK43" t="b">
        <f>IFERROR(VLOOKUP(Tabela1[[#This Row],[BUC]],Company_BUC[[BUC]:[LATAM]],3,),FALSE)</f>
        <v>0</v>
      </c>
      <c r="AL43" t="b">
        <f>IFERROR(VLOOKUP(Tabela1[[#This Row],[Ora_Company]]&amp;";"&amp;Tabela1[[#This Row],[BUC]]&amp;";"&amp;Tabela1[[#This Row],[Manager_FullName]],Tabela4[[Concatenate]:[LATAM]],2,),FALSE)</f>
        <v>0</v>
      </c>
      <c r="AM43" s="4" t="b">
        <f>OR(Tabela1[[#This Row],[Company]],Tabela1[[#This Row],[BUC2]],Tabela1[[#This Row],[Manager]])</f>
        <v>0</v>
      </c>
      <c r="AO43" s="3"/>
    </row>
    <row r="44" spans="1:41" x14ac:dyDescent="0.25">
      <c r="A44" t="s">
        <v>690</v>
      </c>
      <c r="B44" t="s">
        <v>691</v>
      </c>
      <c r="C44" t="s">
        <v>35</v>
      </c>
      <c r="D44" s="1"/>
      <c r="E44" t="s">
        <v>131</v>
      </c>
      <c r="F44" t="s">
        <v>167</v>
      </c>
      <c r="G44">
        <v>2074</v>
      </c>
      <c r="H44" t="s">
        <v>36</v>
      </c>
      <c r="I44" t="s">
        <v>104</v>
      </c>
      <c r="J44" t="s">
        <v>105</v>
      </c>
      <c r="K44" t="s">
        <v>37</v>
      </c>
      <c r="L44" t="s">
        <v>38</v>
      </c>
      <c r="M44" t="s">
        <v>68</v>
      </c>
      <c r="N44" t="s">
        <v>69</v>
      </c>
      <c r="O44" t="s">
        <v>70</v>
      </c>
      <c r="P44" t="s">
        <v>106</v>
      </c>
      <c r="Q44" t="s">
        <v>107</v>
      </c>
      <c r="R44" t="s">
        <v>42</v>
      </c>
      <c r="S44" t="s">
        <v>88</v>
      </c>
      <c r="T44" t="s">
        <v>88</v>
      </c>
      <c r="U44" t="s">
        <v>56</v>
      </c>
      <c r="V44" t="s">
        <v>57</v>
      </c>
      <c r="W44" t="s">
        <v>43</v>
      </c>
      <c r="Y44" t="s">
        <v>44</v>
      </c>
      <c r="Z44" t="s">
        <v>45</v>
      </c>
      <c r="AA44" t="s">
        <v>46</v>
      </c>
      <c r="AB44" t="s">
        <v>91</v>
      </c>
      <c r="AC44" t="s">
        <v>108</v>
      </c>
      <c r="AD44" t="s">
        <v>136</v>
      </c>
      <c r="AE44" t="s">
        <v>131</v>
      </c>
      <c r="AG44" t="s">
        <v>50</v>
      </c>
      <c r="AH44" t="s">
        <v>137</v>
      </c>
      <c r="AI44">
        <v>40</v>
      </c>
      <c r="AJ44" t="b">
        <f>IFERROR(VLOOKUP(Tabela1[[#This Row],[Ora_Company]],Condições!A:B,2,),FALSE)</f>
        <v>0</v>
      </c>
      <c r="AK44" t="b">
        <f>IFERROR(VLOOKUP(Tabela1[[#This Row],[BUC]],Company_BUC[[BUC]:[LATAM]],3,),FALSE)</f>
        <v>0</v>
      </c>
      <c r="AL44" t="b">
        <f>IFERROR(VLOOKUP(Tabela1[[#This Row],[Ora_Company]]&amp;";"&amp;Tabela1[[#This Row],[BUC]]&amp;";"&amp;Tabela1[[#This Row],[Manager_FullName]],Tabela4[[Concatenate]:[LATAM]],2,),FALSE)</f>
        <v>0</v>
      </c>
      <c r="AM44" s="4" t="b">
        <f>OR(Tabela1[[#This Row],[Company]],Tabela1[[#This Row],[BUC2]],Tabela1[[#This Row],[Manager]])</f>
        <v>0</v>
      </c>
      <c r="AO44" s="3"/>
    </row>
    <row r="45" spans="1:41" x14ac:dyDescent="0.25">
      <c r="A45" t="s">
        <v>692</v>
      </c>
      <c r="B45" t="s">
        <v>693</v>
      </c>
      <c r="C45" t="s">
        <v>35</v>
      </c>
      <c r="D45" s="1"/>
      <c r="E45" t="s">
        <v>131</v>
      </c>
      <c r="F45" t="s">
        <v>167</v>
      </c>
      <c r="G45">
        <v>2074</v>
      </c>
      <c r="H45" t="s">
        <v>36</v>
      </c>
      <c r="I45" t="s">
        <v>104</v>
      </c>
      <c r="J45" t="s">
        <v>105</v>
      </c>
      <c r="K45" t="s">
        <v>37</v>
      </c>
      <c r="L45" t="s">
        <v>38</v>
      </c>
      <c r="M45" t="s">
        <v>68</v>
      </c>
      <c r="N45" t="s">
        <v>69</v>
      </c>
      <c r="O45" t="s">
        <v>70</v>
      </c>
      <c r="P45" t="s">
        <v>106</v>
      </c>
      <c r="Q45" t="s">
        <v>107</v>
      </c>
      <c r="R45" t="s">
        <v>42</v>
      </c>
      <c r="S45" t="s">
        <v>88</v>
      </c>
      <c r="T45" t="s">
        <v>88</v>
      </c>
      <c r="U45" t="s">
        <v>56</v>
      </c>
      <c r="V45" t="s">
        <v>57</v>
      </c>
      <c r="W45" t="s">
        <v>43</v>
      </c>
      <c r="Y45" t="s">
        <v>44</v>
      </c>
      <c r="Z45" t="s">
        <v>45</v>
      </c>
      <c r="AA45" t="s">
        <v>46</v>
      </c>
      <c r="AB45" t="s">
        <v>91</v>
      </c>
      <c r="AC45" t="s">
        <v>108</v>
      </c>
      <c r="AD45" t="s">
        <v>136</v>
      </c>
      <c r="AE45" t="s">
        <v>131</v>
      </c>
      <c r="AG45" t="s">
        <v>50</v>
      </c>
      <c r="AH45" t="s">
        <v>137</v>
      </c>
      <c r="AI45">
        <v>40</v>
      </c>
      <c r="AJ45" t="b">
        <f>IFERROR(VLOOKUP(Tabela1[[#This Row],[Ora_Company]],Condições!A:B,2,),FALSE)</f>
        <v>0</v>
      </c>
      <c r="AK45" t="b">
        <f>IFERROR(VLOOKUP(Tabela1[[#This Row],[BUC]],Company_BUC[[BUC]:[LATAM]],3,),FALSE)</f>
        <v>0</v>
      </c>
      <c r="AL45" t="b">
        <f>IFERROR(VLOOKUP(Tabela1[[#This Row],[Ora_Company]]&amp;";"&amp;Tabela1[[#This Row],[BUC]]&amp;";"&amp;Tabela1[[#This Row],[Manager_FullName]],Tabela4[[Concatenate]:[LATAM]],2,),FALSE)</f>
        <v>0</v>
      </c>
      <c r="AM45" s="4" t="b">
        <f>OR(Tabela1[[#This Row],[Company]],Tabela1[[#This Row],[BUC2]],Tabela1[[#This Row],[Manager]])</f>
        <v>0</v>
      </c>
      <c r="AO45" s="3"/>
    </row>
    <row r="46" spans="1:41" x14ac:dyDescent="0.25">
      <c r="A46" t="s">
        <v>694</v>
      </c>
      <c r="B46" t="s">
        <v>695</v>
      </c>
      <c r="C46" t="s">
        <v>35</v>
      </c>
      <c r="D46" s="1"/>
      <c r="E46" t="s">
        <v>131</v>
      </c>
      <c r="F46" t="s">
        <v>167</v>
      </c>
      <c r="G46">
        <v>2074</v>
      </c>
      <c r="H46" t="s">
        <v>36</v>
      </c>
      <c r="I46" t="s">
        <v>104</v>
      </c>
      <c r="J46" t="s">
        <v>105</v>
      </c>
      <c r="K46" t="s">
        <v>37</v>
      </c>
      <c r="L46" t="s">
        <v>38</v>
      </c>
      <c r="M46" t="s">
        <v>68</v>
      </c>
      <c r="N46" t="s">
        <v>69</v>
      </c>
      <c r="O46" t="s">
        <v>70</v>
      </c>
      <c r="P46" t="s">
        <v>106</v>
      </c>
      <c r="Q46" t="s">
        <v>107</v>
      </c>
      <c r="R46" t="s">
        <v>42</v>
      </c>
      <c r="S46" t="s">
        <v>88</v>
      </c>
      <c r="T46" t="s">
        <v>88</v>
      </c>
      <c r="U46" t="s">
        <v>56</v>
      </c>
      <c r="V46" t="s">
        <v>57</v>
      </c>
      <c r="W46" t="s">
        <v>43</v>
      </c>
      <c r="Y46" t="s">
        <v>44</v>
      </c>
      <c r="Z46" t="s">
        <v>45</v>
      </c>
      <c r="AA46" t="s">
        <v>46</v>
      </c>
      <c r="AB46" t="s">
        <v>91</v>
      </c>
      <c r="AC46" t="s">
        <v>108</v>
      </c>
      <c r="AD46" t="s">
        <v>136</v>
      </c>
      <c r="AE46" t="s">
        <v>131</v>
      </c>
      <c r="AG46" t="s">
        <v>50</v>
      </c>
      <c r="AH46" t="s">
        <v>137</v>
      </c>
      <c r="AI46">
        <v>40</v>
      </c>
      <c r="AJ46" t="b">
        <f>IFERROR(VLOOKUP(Tabela1[[#This Row],[Ora_Company]],Condições!A:B,2,),FALSE)</f>
        <v>0</v>
      </c>
      <c r="AK46" t="b">
        <f>IFERROR(VLOOKUP(Tabela1[[#This Row],[BUC]],Company_BUC[[BUC]:[LATAM]],3,),FALSE)</f>
        <v>0</v>
      </c>
      <c r="AL46" t="b">
        <f>IFERROR(VLOOKUP(Tabela1[[#This Row],[Ora_Company]]&amp;";"&amp;Tabela1[[#This Row],[BUC]]&amp;";"&amp;Tabela1[[#This Row],[Manager_FullName]],Tabela4[[Concatenate]:[LATAM]],2,),FALSE)</f>
        <v>0</v>
      </c>
      <c r="AM46" s="4" t="b">
        <f>OR(Tabela1[[#This Row],[Company]],Tabela1[[#This Row],[BUC2]],Tabela1[[#This Row],[Manager]])</f>
        <v>0</v>
      </c>
      <c r="AO46" s="3"/>
    </row>
    <row r="47" spans="1:41" x14ac:dyDescent="0.25">
      <c r="A47" t="s">
        <v>696</v>
      </c>
      <c r="B47" t="s">
        <v>697</v>
      </c>
      <c r="C47" t="s">
        <v>238</v>
      </c>
      <c r="D47" s="1"/>
      <c r="E47" t="s">
        <v>546</v>
      </c>
      <c r="F47" t="s">
        <v>544</v>
      </c>
      <c r="G47">
        <v>3514</v>
      </c>
      <c r="H47" t="s">
        <v>312</v>
      </c>
      <c r="I47" t="s">
        <v>329</v>
      </c>
      <c r="J47" t="s">
        <v>330</v>
      </c>
      <c r="K47" t="s">
        <v>54</v>
      </c>
      <c r="L47" t="s">
        <v>54</v>
      </c>
      <c r="M47" t="s">
        <v>54</v>
      </c>
      <c r="N47" t="s">
        <v>54</v>
      </c>
      <c r="O47" t="s">
        <v>54</v>
      </c>
      <c r="P47" t="s">
        <v>520</v>
      </c>
      <c r="Q47" t="s">
        <v>521</v>
      </c>
      <c r="R47" t="s">
        <v>60</v>
      </c>
      <c r="S47" t="s">
        <v>112</v>
      </c>
      <c r="T47" t="s">
        <v>331</v>
      </c>
      <c r="U47" t="s">
        <v>147</v>
      </c>
      <c r="V47" t="s">
        <v>148</v>
      </c>
      <c r="W47" t="s">
        <v>43</v>
      </c>
      <c r="Y47" t="s">
        <v>44</v>
      </c>
      <c r="Z47" t="s">
        <v>45</v>
      </c>
      <c r="AA47" t="s">
        <v>58</v>
      </c>
      <c r="AB47" t="s">
        <v>113</v>
      </c>
      <c r="AC47" t="s">
        <v>120</v>
      </c>
      <c r="AD47" t="s">
        <v>151</v>
      </c>
      <c r="AE47" t="s">
        <v>535</v>
      </c>
      <c r="AF47" t="s">
        <v>546</v>
      </c>
      <c r="AG47" t="s">
        <v>50</v>
      </c>
      <c r="AH47" t="s">
        <v>547</v>
      </c>
      <c r="AI47">
        <v>45</v>
      </c>
      <c r="AJ47" t="b">
        <f>IFERROR(VLOOKUP(Tabela1[[#This Row],[Ora_Company]],Condições!A:B,2,),FALSE)</f>
        <v>0</v>
      </c>
      <c r="AK47" t="b">
        <f>IFERROR(VLOOKUP(Tabela1[[#This Row],[BUC]],Company_BUC[[BUC]:[LATAM]],3,),FALSE)</f>
        <v>0</v>
      </c>
      <c r="AL47" t="b">
        <f>IFERROR(VLOOKUP(Tabela1[[#This Row],[Ora_Company]]&amp;";"&amp;Tabela1[[#This Row],[BUC]]&amp;";"&amp;Tabela1[[#This Row],[Manager_FullName]],Tabela4[[Concatenate]:[LATAM]],2,),FALSE)</f>
        <v>0</v>
      </c>
      <c r="AM47" s="4" t="b">
        <f>OR(Tabela1[[#This Row],[Company]],Tabela1[[#This Row],[BUC2]],Tabela1[[#This Row],[Manager]])</f>
        <v>0</v>
      </c>
      <c r="AO47" s="3"/>
    </row>
    <row r="48" spans="1:41" x14ac:dyDescent="0.25">
      <c r="A48" t="s">
        <v>698</v>
      </c>
      <c r="B48" t="s">
        <v>699</v>
      </c>
      <c r="C48" t="s">
        <v>220</v>
      </c>
      <c r="D48" s="1"/>
      <c r="E48" t="s">
        <v>539</v>
      </c>
      <c r="F48" t="s">
        <v>563</v>
      </c>
      <c r="G48">
        <v>3514</v>
      </c>
      <c r="H48" t="s">
        <v>312</v>
      </c>
      <c r="I48" t="s">
        <v>329</v>
      </c>
      <c r="J48" t="s">
        <v>330</v>
      </c>
      <c r="K48" t="s">
        <v>54</v>
      </c>
      <c r="L48" t="s">
        <v>54</v>
      </c>
      <c r="M48" t="s">
        <v>54</v>
      </c>
      <c r="N48" t="s">
        <v>54</v>
      </c>
      <c r="O48" t="s">
        <v>54</v>
      </c>
      <c r="P48" t="s">
        <v>453</v>
      </c>
      <c r="Q48" t="s">
        <v>454</v>
      </c>
      <c r="R48" t="s">
        <v>60</v>
      </c>
      <c r="S48" t="s">
        <v>93</v>
      </c>
      <c r="T48" t="s">
        <v>229</v>
      </c>
      <c r="U48" t="s">
        <v>147</v>
      </c>
      <c r="V48" t="s">
        <v>148</v>
      </c>
      <c r="W48" t="s">
        <v>43</v>
      </c>
      <c r="Y48" t="s">
        <v>44</v>
      </c>
      <c r="Z48" t="s">
        <v>45</v>
      </c>
      <c r="AA48" t="s">
        <v>58</v>
      </c>
      <c r="AB48" t="s">
        <v>94</v>
      </c>
      <c r="AC48" t="s">
        <v>230</v>
      </c>
      <c r="AD48" t="s">
        <v>228</v>
      </c>
      <c r="AE48" t="s">
        <v>539</v>
      </c>
      <c r="AG48" t="s">
        <v>50</v>
      </c>
      <c r="AH48" t="s">
        <v>545</v>
      </c>
      <c r="AI48">
        <v>40</v>
      </c>
      <c r="AJ48" t="b">
        <f>IFERROR(VLOOKUP(Tabela1[[#This Row],[Ora_Company]],Condições!A:B,2,),FALSE)</f>
        <v>0</v>
      </c>
      <c r="AK48" t="b">
        <f>IFERROR(VLOOKUP(Tabela1[[#This Row],[BUC]],Company_BUC[[BUC]:[LATAM]],3,),FALSE)</f>
        <v>0</v>
      </c>
      <c r="AL48" t="b">
        <f>IFERROR(VLOOKUP(Tabela1[[#This Row],[Ora_Company]]&amp;";"&amp;Tabela1[[#This Row],[BUC]]&amp;";"&amp;Tabela1[[#This Row],[Manager_FullName]],Tabela4[[Concatenate]:[LATAM]],2,),FALSE)</f>
        <v>0</v>
      </c>
      <c r="AM48" s="4" t="b">
        <f>OR(Tabela1[[#This Row],[Company]],Tabela1[[#This Row],[BUC2]],Tabela1[[#This Row],[Manager]])</f>
        <v>0</v>
      </c>
      <c r="AO48" s="3"/>
    </row>
    <row r="49" spans="1:41" x14ac:dyDescent="0.25">
      <c r="A49" t="s">
        <v>700</v>
      </c>
      <c r="B49" t="s">
        <v>701</v>
      </c>
      <c r="C49" t="s">
        <v>508</v>
      </c>
      <c r="D49" s="1"/>
      <c r="E49" t="s">
        <v>489</v>
      </c>
      <c r="F49" t="s">
        <v>392</v>
      </c>
      <c r="G49">
        <v>2159</v>
      </c>
      <c r="H49" t="s">
        <v>343</v>
      </c>
      <c r="I49" t="s">
        <v>359</v>
      </c>
      <c r="J49" t="s">
        <v>360</v>
      </c>
      <c r="K49" t="s">
        <v>54</v>
      </c>
      <c r="L49" t="s">
        <v>54</v>
      </c>
      <c r="M49" t="s">
        <v>344</v>
      </c>
      <c r="N49" t="s">
        <v>345</v>
      </c>
      <c r="O49" t="s">
        <v>346</v>
      </c>
      <c r="P49" t="s">
        <v>71</v>
      </c>
      <c r="Q49" t="s">
        <v>72</v>
      </c>
      <c r="R49" t="s">
        <v>42</v>
      </c>
      <c r="S49" t="s">
        <v>73</v>
      </c>
      <c r="T49" t="s">
        <v>73</v>
      </c>
      <c r="U49" t="s">
        <v>347</v>
      </c>
      <c r="V49" t="s">
        <v>348</v>
      </c>
      <c r="W49" t="s">
        <v>127</v>
      </c>
      <c r="X49" t="s">
        <v>605</v>
      </c>
      <c r="Y49" t="s">
        <v>44</v>
      </c>
      <c r="Z49" t="s">
        <v>45</v>
      </c>
      <c r="AA49" t="s">
        <v>58</v>
      </c>
      <c r="AB49" t="s">
        <v>256</v>
      </c>
      <c r="AC49" t="s">
        <v>377</v>
      </c>
      <c r="AD49" t="s">
        <v>391</v>
      </c>
      <c r="AE49" t="s">
        <v>484</v>
      </c>
      <c r="AF49" t="s">
        <v>487</v>
      </c>
      <c r="AG49" t="s">
        <v>50</v>
      </c>
      <c r="AH49" t="s">
        <v>505</v>
      </c>
      <c r="AI49">
        <v>45</v>
      </c>
      <c r="AJ49" t="b">
        <f>IFERROR(VLOOKUP(Tabela1[[#This Row],[Ora_Company]],Condições!A:B,2,),FALSE)</f>
        <v>0</v>
      </c>
      <c r="AK49" t="b">
        <f>IFERROR(VLOOKUP(Tabela1[[#This Row],[BUC]],Company_BUC[[BUC]:[LATAM]],3,),FALSE)</f>
        <v>0</v>
      </c>
      <c r="AL49" t="b">
        <f>IFERROR(VLOOKUP(Tabela1[[#This Row],[Ora_Company]]&amp;";"&amp;Tabela1[[#This Row],[BUC]]&amp;";"&amp;Tabela1[[#This Row],[Manager_FullName]],Tabela4[[Concatenate]:[LATAM]],2,),FALSE)</f>
        <v>0</v>
      </c>
      <c r="AM49" s="4" t="b">
        <f>OR(Tabela1[[#This Row],[Company]],Tabela1[[#This Row],[BUC2]],Tabela1[[#This Row],[Manager]])</f>
        <v>0</v>
      </c>
      <c r="AO49" s="3"/>
    </row>
    <row r="50" spans="1:41" x14ac:dyDescent="0.25">
      <c r="A50" t="s">
        <v>702</v>
      </c>
      <c r="B50" t="s">
        <v>703</v>
      </c>
      <c r="C50" t="s">
        <v>302</v>
      </c>
      <c r="D50" s="1"/>
      <c r="E50" t="s">
        <v>489</v>
      </c>
      <c r="F50" t="s">
        <v>402</v>
      </c>
      <c r="G50">
        <v>4229</v>
      </c>
      <c r="H50" t="s">
        <v>403</v>
      </c>
      <c r="I50" t="s">
        <v>404</v>
      </c>
      <c r="J50" t="s">
        <v>405</v>
      </c>
      <c r="K50" t="s">
        <v>54</v>
      </c>
      <c r="L50" t="s">
        <v>54</v>
      </c>
      <c r="M50" t="s">
        <v>344</v>
      </c>
      <c r="N50" t="s">
        <v>364</v>
      </c>
      <c r="O50" t="s">
        <v>364</v>
      </c>
      <c r="P50" t="s">
        <v>71</v>
      </c>
      <c r="Q50" t="s">
        <v>72</v>
      </c>
      <c r="R50" t="s">
        <v>42</v>
      </c>
      <c r="S50" t="s">
        <v>73</v>
      </c>
      <c r="T50" t="s">
        <v>73</v>
      </c>
      <c r="U50" t="s">
        <v>406</v>
      </c>
      <c r="V50" t="s">
        <v>407</v>
      </c>
      <c r="W50" t="s">
        <v>127</v>
      </c>
      <c r="X50" t="s">
        <v>488</v>
      </c>
      <c r="Y50" t="s">
        <v>44</v>
      </c>
      <c r="Z50" t="s">
        <v>45</v>
      </c>
      <c r="AA50" t="s">
        <v>58</v>
      </c>
      <c r="AB50" t="s">
        <v>256</v>
      </c>
      <c r="AC50" t="s">
        <v>377</v>
      </c>
      <c r="AD50" t="s">
        <v>391</v>
      </c>
      <c r="AE50" t="s">
        <v>484</v>
      </c>
      <c r="AF50" t="s">
        <v>487</v>
      </c>
      <c r="AG50" t="s">
        <v>50</v>
      </c>
      <c r="AH50" t="s">
        <v>505</v>
      </c>
      <c r="AI50">
        <v>45</v>
      </c>
      <c r="AJ50" t="b">
        <f>IFERROR(VLOOKUP(Tabela1[[#This Row],[Ora_Company]],Condições!A:B,2,),FALSE)</f>
        <v>0</v>
      </c>
      <c r="AK50" t="b">
        <f>IFERROR(VLOOKUP(Tabela1[[#This Row],[BUC]],Company_BUC[[BUC]:[LATAM]],3,),FALSE)</f>
        <v>0</v>
      </c>
      <c r="AL50" t="b">
        <f>IFERROR(VLOOKUP(Tabela1[[#This Row],[Ora_Company]]&amp;";"&amp;Tabela1[[#This Row],[BUC]]&amp;";"&amp;Tabela1[[#This Row],[Manager_FullName]],Tabela4[[Concatenate]:[LATAM]],2,),FALSE)</f>
        <v>0</v>
      </c>
      <c r="AM50" s="4" t="b">
        <f>OR(Tabela1[[#This Row],[Company]],Tabela1[[#This Row],[BUC2]],Tabela1[[#This Row],[Manager]])</f>
        <v>0</v>
      </c>
      <c r="AO50" s="3"/>
    </row>
    <row r="51" spans="1:41" x14ac:dyDescent="0.25">
      <c r="A51" t="s">
        <v>704</v>
      </c>
      <c r="B51" t="s">
        <v>705</v>
      </c>
      <c r="C51" t="s">
        <v>503</v>
      </c>
      <c r="D51" s="1"/>
      <c r="E51" t="s">
        <v>543</v>
      </c>
      <c r="F51" t="s">
        <v>591</v>
      </c>
      <c r="G51">
        <v>3578</v>
      </c>
      <c r="H51" t="s">
        <v>433</v>
      </c>
      <c r="I51" t="s">
        <v>329</v>
      </c>
      <c r="J51" t="s">
        <v>330</v>
      </c>
      <c r="K51" t="s">
        <v>54</v>
      </c>
      <c r="L51" t="s">
        <v>54</v>
      </c>
      <c r="M51" t="s">
        <v>54</v>
      </c>
      <c r="N51" t="s">
        <v>54</v>
      </c>
      <c r="O51" t="s">
        <v>54</v>
      </c>
      <c r="P51" t="s">
        <v>434</v>
      </c>
      <c r="Q51" t="s">
        <v>435</v>
      </c>
      <c r="R51" t="s">
        <v>60</v>
      </c>
      <c r="S51" t="s">
        <v>112</v>
      </c>
      <c r="T51" t="s">
        <v>331</v>
      </c>
      <c r="U51" t="s">
        <v>444</v>
      </c>
      <c r="V51" t="s">
        <v>445</v>
      </c>
      <c r="W51" t="s">
        <v>123</v>
      </c>
      <c r="Y51" t="s">
        <v>44</v>
      </c>
      <c r="Z51" t="s">
        <v>45</v>
      </c>
      <c r="AA51" t="s">
        <v>58</v>
      </c>
      <c r="AB51" t="s">
        <v>113</v>
      </c>
      <c r="AC51" t="s">
        <v>326</v>
      </c>
      <c r="AD51" t="s">
        <v>436</v>
      </c>
      <c r="AE51" t="s">
        <v>437</v>
      </c>
      <c r="AF51" t="s">
        <v>438</v>
      </c>
      <c r="AG51" t="s">
        <v>50</v>
      </c>
      <c r="AH51" t="s">
        <v>560</v>
      </c>
      <c r="AI51">
        <v>40</v>
      </c>
      <c r="AJ51" t="b">
        <f>IFERROR(VLOOKUP(Tabela1[[#This Row],[Ora_Company]],Condições!A:B,2,),FALSE)</f>
        <v>0</v>
      </c>
      <c r="AK51" t="b">
        <f>IFERROR(VLOOKUP(Tabela1[[#This Row],[BUC]],Company_BUC[[BUC]:[LATAM]],3,),FALSE)</f>
        <v>0</v>
      </c>
      <c r="AL51" t="b">
        <f>IFERROR(VLOOKUP(Tabela1[[#This Row],[Ora_Company]]&amp;";"&amp;Tabela1[[#This Row],[BUC]]&amp;";"&amp;Tabela1[[#This Row],[Manager_FullName]],Tabela4[[Concatenate]:[LATAM]],2,),FALSE)</f>
        <v>0</v>
      </c>
      <c r="AM51" s="4" t="b">
        <f>OR(Tabela1[[#This Row],[Company]],Tabela1[[#This Row],[BUC2]],Tabela1[[#This Row],[Manager]])</f>
        <v>0</v>
      </c>
      <c r="AO51" s="3"/>
    </row>
    <row r="52" spans="1:41" x14ac:dyDescent="0.25">
      <c r="A52" t="s">
        <v>706</v>
      </c>
      <c r="B52" t="s">
        <v>707</v>
      </c>
      <c r="C52" t="s">
        <v>440</v>
      </c>
      <c r="D52" s="1"/>
      <c r="E52" t="s">
        <v>468</v>
      </c>
      <c r="F52" t="s">
        <v>593</v>
      </c>
      <c r="G52">
        <v>4226</v>
      </c>
      <c r="H52" t="s">
        <v>397</v>
      </c>
      <c r="I52" t="s">
        <v>450</v>
      </c>
      <c r="J52" t="s">
        <v>451</v>
      </c>
      <c r="K52" t="s">
        <v>64</v>
      </c>
      <c r="L52" t="s">
        <v>65</v>
      </c>
      <c r="M52" t="s">
        <v>66</v>
      </c>
      <c r="N52" t="s">
        <v>384</v>
      </c>
      <c r="O52" t="s">
        <v>384</v>
      </c>
      <c r="P52" t="s">
        <v>71</v>
      </c>
      <c r="Q52" t="s">
        <v>72</v>
      </c>
      <c r="R52" t="s">
        <v>42</v>
      </c>
      <c r="S52" t="s">
        <v>73</v>
      </c>
      <c r="T52" t="s">
        <v>73</v>
      </c>
      <c r="U52" t="s">
        <v>398</v>
      </c>
      <c r="V52" t="s">
        <v>399</v>
      </c>
      <c r="W52" t="s">
        <v>127</v>
      </c>
      <c r="Y52" t="s">
        <v>44</v>
      </c>
      <c r="Z52" t="s">
        <v>45</v>
      </c>
      <c r="AA52" t="s">
        <v>58</v>
      </c>
      <c r="AB52" t="s">
        <v>256</v>
      </c>
      <c r="AC52" t="s">
        <v>356</v>
      </c>
      <c r="AD52" t="s">
        <v>363</v>
      </c>
      <c r="AE52" t="s">
        <v>463</v>
      </c>
      <c r="AF52" t="s">
        <v>462</v>
      </c>
      <c r="AG52" t="s">
        <v>50</v>
      </c>
      <c r="AH52" t="s">
        <v>469</v>
      </c>
      <c r="AI52">
        <v>45</v>
      </c>
      <c r="AJ52" t="b">
        <f>IFERROR(VLOOKUP(Tabela1[[#This Row],[Ora_Company]],Condições!A:B,2,),FALSE)</f>
        <v>0</v>
      </c>
      <c r="AK52" t="b">
        <f>IFERROR(VLOOKUP(Tabela1[[#This Row],[BUC]],Company_BUC[[BUC]:[LATAM]],3,),FALSE)</f>
        <v>0</v>
      </c>
      <c r="AL52" t="b">
        <f>IFERROR(VLOOKUP(Tabela1[[#This Row],[Ora_Company]]&amp;";"&amp;Tabela1[[#This Row],[BUC]]&amp;";"&amp;Tabela1[[#This Row],[Manager_FullName]],Tabela4[[Concatenate]:[LATAM]],2,),FALSE)</f>
        <v>0</v>
      </c>
      <c r="AM52" s="4" t="b">
        <f>OR(Tabela1[[#This Row],[Company]],Tabela1[[#This Row],[BUC2]],Tabela1[[#This Row],[Manager]])</f>
        <v>0</v>
      </c>
      <c r="AO52" s="3"/>
    </row>
    <row r="53" spans="1:41" x14ac:dyDescent="0.25">
      <c r="A53" t="s">
        <v>708</v>
      </c>
      <c r="B53" t="s">
        <v>709</v>
      </c>
      <c r="C53" t="s">
        <v>449</v>
      </c>
      <c r="D53" s="1"/>
      <c r="E53" t="s">
        <v>543</v>
      </c>
      <c r="F53" t="s">
        <v>591</v>
      </c>
      <c r="G53">
        <v>3578</v>
      </c>
      <c r="H53" t="s">
        <v>433</v>
      </c>
      <c r="I53" t="s">
        <v>329</v>
      </c>
      <c r="J53" t="s">
        <v>330</v>
      </c>
      <c r="K53" t="s">
        <v>54</v>
      </c>
      <c r="L53" t="s">
        <v>54</v>
      </c>
      <c r="M53" t="s">
        <v>54</v>
      </c>
      <c r="N53" t="s">
        <v>54</v>
      </c>
      <c r="O53" t="s">
        <v>54</v>
      </c>
      <c r="P53" t="s">
        <v>434</v>
      </c>
      <c r="Q53" t="s">
        <v>435</v>
      </c>
      <c r="R53" t="s">
        <v>60</v>
      </c>
      <c r="S53" t="s">
        <v>112</v>
      </c>
      <c r="T53" t="s">
        <v>331</v>
      </c>
      <c r="U53" t="s">
        <v>444</v>
      </c>
      <c r="V53" t="s">
        <v>445</v>
      </c>
      <c r="W53" t="s">
        <v>123</v>
      </c>
      <c r="Y53" t="s">
        <v>44</v>
      </c>
      <c r="Z53" t="s">
        <v>45</v>
      </c>
      <c r="AA53" t="s">
        <v>58</v>
      </c>
      <c r="AB53" t="s">
        <v>113</v>
      </c>
      <c r="AC53" t="s">
        <v>326</v>
      </c>
      <c r="AD53" t="s">
        <v>436</v>
      </c>
      <c r="AE53" t="s">
        <v>437</v>
      </c>
      <c r="AF53" t="s">
        <v>438</v>
      </c>
      <c r="AG53" t="s">
        <v>50</v>
      </c>
      <c r="AH53" t="s">
        <v>560</v>
      </c>
      <c r="AI53">
        <v>40</v>
      </c>
      <c r="AJ53" t="b">
        <f>IFERROR(VLOOKUP(Tabela1[[#This Row],[Ora_Company]],Condições!A:B,2,),FALSE)</f>
        <v>0</v>
      </c>
      <c r="AK53" t="b">
        <f>IFERROR(VLOOKUP(Tabela1[[#This Row],[BUC]],Company_BUC[[BUC]:[LATAM]],3,),FALSE)</f>
        <v>0</v>
      </c>
      <c r="AL53" t="b">
        <f>IFERROR(VLOOKUP(Tabela1[[#This Row],[Ora_Company]]&amp;";"&amp;Tabela1[[#This Row],[BUC]]&amp;";"&amp;Tabela1[[#This Row],[Manager_FullName]],Tabela4[[Concatenate]:[LATAM]],2,),FALSE)</f>
        <v>0</v>
      </c>
      <c r="AM53" s="4" t="b">
        <f>OR(Tabela1[[#This Row],[Company]],Tabela1[[#This Row],[BUC2]],Tabela1[[#This Row],[Manager]])</f>
        <v>0</v>
      </c>
      <c r="AO53" s="3"/>
    </row>
    <row r="54" spans="1:41" x14ac:dyDescent="0.25">
      <c r="A54" t="s">
        <v>710</v>
      </c>
      <c r="B54" t="s">
        <v>711</v>
      </c>
      <c r="C54" t="s">
        <v>449</v>
      </c>
      <c r="D54" s="1"/>
      <c r="E54" t="s">
        <v>543</v>
      </c>
      <c r="F54" t="s">
        <v>591</v>
      </c>
      <c r="G54">
        <v>3578</v>
      </c>
      <c r="H54" t="s">
        <v>433</v>
      </c>
      <c r="I54" t="s">
        <v>329</v>
      </c>
      <c r="J54" t="s">
        <v>330</v>
      </c>
      <c r="K54" t="s">
        <v>54</v>
      </c>
      <c r="L54" t="s">
        <v>54</v>
      </c>
      <c r="M54" t="s">
        <v>54</v>
      </c>
      <c r="N54" t="s">
        <v>54</v>
      </c>
      <c r="O54" t="s">
        <v>54</v>
      </c>
      <c r="P54" t="s">
        <v>434</v>
      </c>
      <c r="Q54" t="s">
        <v>435</v>
      </c>
      <c r="R54" t="s">
        <v>60</v>
      </c>
      <c r="S54" t="s">
        <v>112</v>
      </c>
      <c r="T54" t="s">
        <v>331</v>
      </c>
      <c r="U54" t="s">
        <v>444</v>
      </c>
      <c r="V54" t="s">
        <v>445</v>
      </c>
      <c r="W54" t="s">
        <v>123</v>
      </c>
      <c r="Y54" t="s">
        <v>44</v>
      </c>
      <c r="Z54" t="s">
        <v>45</v>
      </c>
      <c r="AA54" t="s">
        <v>58</v>
      </c>
      <c r="AB54" t="s">
        <v>113</v>
      </c>
      <c r="AC54" t="s">
        <v>326</v>
      </c>
      <c r="AD54" t="s">
        <v>436</v>
      </c>
      <c r="AE54" t="s">
        <v>437</v>
      </c>
      <c r="AF54" t="s">
        <v>438</v>
      </c>
      <c r="AG54" t="s">
        <v>50</v>
      </c>
      <c r="AH54" t="s">
        <v>560</v>
      </c>
      <c r="AI54">
        <v>40</v>
      </c>
      <c r="AJ54" t="b">
        <f>IFERROR(VLOOKUP(Tabela1[[#This Row],[Ora_Company]],Condições!A:B,2,),FALSE)</f>
        <v>0</v>
      </c>
      <c r="AK54" t="b">
        <f>IFERROR(VLOOKUP(Tabela1[[#This Row],[BUC]],Company_BUC[[BUC]:[LATAM]],3,),FALSE)</f>
        <v>0</v>
      </c>
      <c r="AL54" t="b">
        <f>IFERROR(VLOOKUP(Tabela1[[#This Row],[Ora_Company]]&amp;";"&amp;Tabela1[[#This Row],[BUC]]&amp;";"&amp;Tabela1[[#This Row],[Manager_FullName]],Tabela4[[Concatenate]:[LATAM]],2,),FALSE)</f>
        <v>0</v>
      </c>
      <c r="AM54" s="4" t="b">
        <f>OR(Tabela1[[#This Row],[Company]],Tabela1[[#This Row],[BUC2]],Tabela1[[#This Row],[Manager]])</f>
        <v>0</v>
      </c>
      <c r="AO54" s="3"/>
    </row>
    <row r="55" spans="1:41" x14ac:dyDescent="0.25">
      <c r="A55" t="s">
        <v>712</v>
      </c>
      <c r="B55" t="s">
        <v>713</v>
      </c>
      <c r="C55" t="s">
        <v>447</v>
      </c>
      <c r="D55" s="1"/>
      <c r="E55" t="s">
        <v>519</v>
      </c>
      <c r="F55" t="s">
        <v>544</v>
      </c>
      <c r="G55">
        <v>3514</v>
      </c>
      <c r="H55" t="s">
        <v>312</v>
      </c>
      <c r="I55" t="s">
        <v>329</v>
      </c>
      <c r="J55" t="s">
        <v>330</v>
      </c>
      <c r="K55" t="s">
        <v>54</v>
      </c>
      <c r="L55" t="s">
        <v>54</v>
      </c>
      <c r="M55" t="s">
        <v>54</v>
      </c>
      <c r="N55" t="s">
        <v>54</v>
      </c>
      <c r="O55" t="s">
        <v>54</v>
      </c>
      <c r="P55" t="s">
        <v>520</v>
      </c>
      <c r="Q55" t="s">
        <v>521</v>
      </c>
      <c r="R55" t="s">
        <v>60</v>
      </c>
      <c r="S55" t="s">
        <v>112</v>
      </c>
      <c r="T55" t="s">
        <v>331</v>
      </c>
      <c r="U55" t="s">
        <v>147</v>
      </c>
      <c r="V55" t="s">
        <v>148</v>
      </c>
      <c r="W55" t="s">
        <v>43</v>
      </c>
      <c r="Y55" t="s">
        <v>44</v>
      </c>
      <c r="Z55" t="s">
        <v>45</v>
      </c>
      <c r="AA55" t="s">
        <v>58</v>
      </c>
      <c r="AB55" t="s">
        <v>113</v>
      </c>
      <c r="AC55" t="s">
        <v>120</v>
      </c>
      <c r="AD55" t="s">
        <v>151</v>
      </c>
      <c r="AE55" t="s">
        <v>519</v>
      </c>
      <c r="AG55" t="s">
        <v>50</v>
      </c>
      <c r="AH55" t="s">
        <v>536</v>
      </c>
      <c r="AI55">
        <v>45</v>
      </c>
      <c r="AJ55" t="b">
        <f>IFERROR(VLOOKUP(Tabela1[[#This Row],[Ora_Company]],Condições!A:B,2,),FALSE)</f>
        <v>0</v>
      </c>
      <c r="AK55" t="b">
        <f>IFERROR(VLOOKUP(Tabela1[[#This Row],[BUC]],Company_BUC[[BUC]:[LATAM]],3,),FALSE)</f>
        <v>0</v>
      </c>
      <c r="AL55" t="b">
        <f>IFERROR(VLOOKUP(Tabela1[[#This Row],[Ora_Company]]&amp;";"&amp;Tabela1[[#This Row],[BUC]]&amp;";"&amp;Tabela1[[#This Row],[Manager_FullName]],Tabela4[[Concatenate]:[LATAM]],2,),FALSE)</f>
        <v>0</v>
      </c>
      <c r="AM55" s="4" t="b">
        <f>OR(Tabela1[[#This Row],[Company]],Tabela1[[#This Row],[BUC2]],Tabela1[[#This Row],[Manager]])</f>
        <v>0</v>
      </c>
      <c r="AO55" s="3"/>
    </row>
    <row r="56" spans="1:41" x14ac:dyDescent="0.25">
      <c r="A56" t="s">
        <v>714</v>
      </c>
      <c r="B56" t="s">
        <v>715</v>
      </c>
      <c r="C56" t="s">
        <v>179</v>
      </c>
      <c r="D56" s="1"/>
      <c r="E56" t="s">
        <v>562</v>
      </c>
      <c r="F56" t="s">
        <v>553</v>
      </c>
      <c r="G56">
        <v>3578</v>
      </c>
      <c r="H56" t="s">
        <v>433</v>
      </c>
      <c r="I56" t="s">
        <v>329</v>
      </c>
      <c r="J56" t="s">
        <v>330</v>
      </c>
      <c r="K56" t="s">
        <v>54</v>
      </c>
      <c r="L56" t="s">
        <v>54</v>
      </c>
      <c r="M56" t="s">
        <v>54</v>
      </c>
      <c r="N56" t="s">
        <v>54</v>
      </c>
      <c r="O56" t="s">
        <v>54</v>
      </c>
      <c r="P56" t="s">
        <v>554</v>
      </c>
      <c r="Q56" t="s">
        <v>555</v>
      </c>
      <c r="R56" t="s">
        <v>60</v>
      </c>
      <c r="S56" t="s">
        <v>112</v>
      </c>
      <c r="T56" t="s">
        <v>331</v>
      </c>
      <c r="U56" t="s">
        <v>121</v>
      </c>
      <c r="V56" t="s">
        <v>122</v>
      </c>
      <c r="W56" t="s">
        <v>123</v>
      </c>
      <c r="Y56" t="s">
        <v>44</v>
      </c>
      <c r="Z56" t="s">
        <v>45</v>
      </c>
      <c r="AA56" t="s">
        <v>58</v>
      </c>
      <c r="AB56" t="s">
        <v>113</v>
      </c>
      <c r="AC56" t="s">
        <v>326</v>
      </c>
      <c r="AD56" t="s">
        <v>525</v>
      </c>
      <c r="AE56" t="s">
        <v>534</v>
      </c>
      <c r="AF56" t="s">
        <v>562</v>
      </c>
      <c r="AG56" t="s">
        <v>50</v>
      </c>
      <c r="AH56" t="s">
        <v>590</v>
      </c>
      <c r="AI56">
        <v>40</v>
      </c>
      <c r="AJ56" t="b">
        <f>IFERROR(VLOOKUP(Tabela1[[#This Row],[Ora_Company]],Condições!A:B,2,),FALSE)</f>
        <v>0</v>
      </c>
      <c r="AK56" t="b">
        <f>IFERROR(VLOOKUP(Tabela1[[#This Row],[BUC]],Company_BUC[[BUC]:[LATAM]],3,),FALSE)</f>
        <v>0</v>
      </c>
      <c r="AL56" t="b">
        <f>IFERROR(VLOOKUP(Tabela1[[#This Row],[Ora_Company]]&amp;";"&amp;Tabela1[[#This Row],[BUC]]&amp;";"&amp;Tabela1[[#This Row],[Manager_FullName]],Tabela4[[Concatenate]:[LATAM]],2,),FALSE)</f>
        <v>0</v>
      </c>
      <c r="AM56" s="4" t="b">
        <f>OR(Tabela1[[#This Row],[Company]],Tabela1[[#This Row],[BUC2]],Tabela1[[#This Row],[Manager]])</f>
        <v>0</v>
      </c>
      <c r="AO56" s="3"/>
    </row>
    <row r="57" spans="1:41" x14ac:dyDescent="0.25">
      <c r="A57" t="s">
        <v>716</v>
      </c>
      <c r="B57" t="s">
        <v>717</v>
      </c>
      <c r="C57" t="s">
        <v>472</v>
      </c>
      <c r="D57" s="1"/>
      <c r="E57" t="s">
        <v>540</v>
      </c>
      <c r="F57" t="s">
        <v>566</v>
      </c>
      <c r="G57">
        <v>2133</v>
      </c>
      <c r="H57" t="s">
        <v>198</v>
      </c>
      <c r="I57" t="s">
        <v>124</v>
      </c>
      <c r="J57" t="s">
        <v>125</v>
      </c>
      <c r="K57" t="s">
        <v>125</v>
      </c>
      <c r="L57" t="s">
        <v>125</v>
      </c>
      <c r="M57" t="s">
        <v>125</v>
      </c>
      <c r="N57" t="s">
        <v>125</v>
      </c>
      <c r="O57" t="s">
        <v>125</v>
      </c>
      <c r="P57" t="s">
        <v>215</v>
      </c>
      <c r="Q57" t="s">
        <v>216</v>
      </c>
      <c r="R57" t="s">
        <v>180</v>
      </c>
      <c r="S57" t="s">
        <v>180</v>
      </c>
      <c r="T57" t="s">
        <v>180</v>
      </c>
      <c r="U57" t="s">
        <v>199</v>
      </c>
      <c r="V57" t="s">
        <v>200</v>
      </c>
      <c r="W57" t="s">
        <v>43</v>
      </c>
      <c r="Y57" t="s">
        <v>44</v>
      </c>
      <c r="Z57" t="s">
        <v>45</v>
      </c>
      <c r="AA57" t="s">
        <v>58</v>
      </c>
      <c r="AB57" t="s">
        <v>59</v>
      </c>
      <c r="AC57" t="s">
        <v>165</v>
      </c>
      <c r="AD57" t="s">
        <v>227</v>
      </c>
      <c r="AE57" t="s">
        <v>540</v>
      </c>
      <c r="AG57" t="s">
        <v>50</v>
      </c>
      <c r="AH57" t="s">
        <v>542</v>
      </c>
      <c r="AI57">
        <v>45</v>
      </c>
      <c r="AJ57" t="b">
        <f>IFERROR(VLOOKUP(Tabela1[[#This Row],[Ora_Company]],Condições!A:B,2,),FALSE)</f>
        <v>0</v>
      </c>
      <c r="AK57" t="b">
        <f>IFERROR(VLOOKUP(Tabela1[[#This Row],[BUC]],Company_BUC[[BUC]:[LATAM]],3,),FALSE)</f>
        <v>0</v>
      </c>
      <c r="AL57" t="b">
        <f>IFERROR(VLOOKUP(Tabela1[[#This Row],[Ora_Company]]&amp;";"&amp;Tabela1[[#This Row],[BUC]]&amp;";"&amp;Tabela1[[#This Row],[Manager_FullName]],Tabela4[[Concatenate]:[LATAM]],2,),FALSE)</f>
        <v>0</v>
      </c>
      <c r="AM57" s="4" t="b">
        <f>OR(Tabela1[[#This Row],[Company]],Tabela1[[#This Row],[BUC2]],Tabela1[[#This Row],[Manager]])</f>
        <v>0</v>
      </c>
      <c r="AO57" s="3"/>
    </row>
    <row r="58" spans="1:41" x14ac:dyDescent="0.25">
      <c r="A58" t="s">
        <v>718</v>
      </c>
      <c r="B58" t="s">
        <v>719</v>
      </c>
      <c r="C58" t="s">
        <v>472</v>
      </c>
      <c r="D58" s="1"/>
      <c r="E58" t="s">
        <v>540</v>
      </c>
      <c r="F58" t="s">
        <v>566</v>
      </c>
      <c r="G58">
        <v>2133</v>
      </c>
      <c r="H58" t="s">
        <v>198</v>
      </c>
      <c r="I58" t="s">
        <v>124</v>
      </c>
      <c r="J58" t="s">
        <v>125</v>
      </c>
      <c r="K58" t="s">
        <v>125</v>
      </c>
      <c r="L58" t="s">
        <v>125</v>
      </c>
      <c r="M58" t="s">
        <v>125</v>
      </c>
      <c r="N58" t="s">
        <v>125</v>
      </c>
      <c r="O58" t="s">
        <v>125</v>
      </c>
      <c r="P58" t="s">
        <v>215</v>
      </c>
      <c r="Q58" t="s">
        <v>216</v>
      </c>
      <c r="R58" t="s">
        <v>180</v>
      </c>
      <c r="S58" t="s">
        <v>180</v>
      </c>
      <c r="T58" t="s">
        <v>180</v>
      </c>
      <c r="U58" t="s">
        <v>199</v>
      </c>
      <c r="V58" t="s">
        <v>200</v>
      </c>
      <c r="W58" t="s">
        <v>43</v>
      </c>
      <c r="Y58" t="s">
        <v>44</v>
      </c>
      <c r="Z58" t="s">
        <v>45</v>
      </c>
      <c r="AA58" t="s">
        <v>58</v>
      </c>
      <c r="AB58" t="s">
        <v>59</v>
      </c>
      <c r="AC58" t="s">
        <v>165</v>
      </c>
      <c r="AD58" t="s">
        <v>227</v>
      </c>
      <c r="AE58" t="s">
        <v>540</v>
      </c>
      <c r="AG58" t="s">
        <v>50</v>
      </c>
      <c r="AH58" t="s">
        <v>542</v>
      </c>
      <c r="AI58">
        <v>45</v>
      </c>
      <c r="AJ58" t="b">
        <f>IFERROR(VLOOKUP(Tabela1[[#This Row],[Ora_Company]],Condições!A:B,2,),FALSE)</f>
        <v>0</v>
      </c>
      <c r="AK58" t="b">
        <f>IFERROR(VLOOKUP(Tabela1[[#This Row],[BUC]],Company_BUC[[BUC]:[LATAM]],3,),FALSE)</f>
        <v>0</v>
      </c>
      <c r="AL58" t="b">
        <f>IFERROR(VLOOKUP(Tabela1[[#This Row],[Ora_Company]]&amp;";"&amp;Tabela1[[#This Row],[BUC]]&amp;";"&amp;Tabela1[[#This Row],[Manager_FullName]],Tabela4[[Concatenate]:[LATAM]],2,),FALSE)</f>
        <v>0</v>
      </c>
      <c r="AM58" s="4" t="b">
        <f>OR(Tabela1[[#This Row],[Company]],Tabela1[[#This Row],[BUC2]],Tabela1[[#This Row],[Manager]])</f>
        <v>0</v>
      </c>
      <c r="AO58" s="3"/>
    </row>
    <row r="59" spans="1:41" x14ac:dyDescent="0.25">
      <c r="A59" t="s">
        <v>720</v>
      </c>
      <c r="B59" t="s">
        <v>721</v>
      </c>
      <c r="C59" t="s">
        <v>472</v>
      </c>
      <c r="D59" s="1"/>
      <c r="E59" t="s">
        <v>540</v>
      </c>
      <c r="F59" t="s">
        <v>566</v>
      </c>
      <c r="G59">
        <v>2133</v>
      </c>
      <c r="H59" t="s">
        <v>198</v>
      </c>
      <c r="I59" t="s">
        <v>124</v>
      </c>
      <c r="J59" t="s">
        <v>125</v>
      </c>
      <c r="K59" t="s">
        <v>125</v>
      </c>
      <c r="L59" t="s">
        <v>125</v>
      </c>
      <c r="M59" t="s">
        <v>125</v>
      </c>
      <c r="N59" t="s">
        <v>125</v>
      </c>
      <c r="O59" t="s">
        <v>125</v>
      </c>
      <c r="P59" t="s">
        <v>215</v>
      </c>
      <c r="Q59" t="s">
        <v>216</v>
      </c>
      <c r="R59" t="s">
        <v>180</v>
      </c>
      <c r="S59" t="s">
        <v>180</v>
      </c>
      <c r="T59" t="s">
        <v>180</v>
      </c>
      <c r="U59" t="s">
        <v>199</v>
      </c>
      <c r="V59" t="s">
        <v>200</v>
      </c>
      <c r="W59" t="s">
        <v>43</v>
      </c>
      <c r="Y59" t="s">
        <v>44</v>
      </c>
      <c r="Z59" t="s">
        <v>45</v>
      </c>
      <c r="AA59" t="s">
        <v>58</v>
      </c>
      <c r="AB59" t="s">
        <v>59</v>
      </c>
      <c r="AC59" t="s">
        <v>165</v>
      </c>
      <c r="AD59" t="s">
        <v>227</v>
      </c>
      <c r="AE59" t="s">
        <v>540</v>
      </c>
      <c r="AG59" t="s">
        <v>50</v>
      </c>
      <c r="AH59" t="s">
        <v>542</v>
      </c>
      <c r="AI59">
        <v>45</v>
      </c>
      <c r="AJ59" t="b">
        <f>IFERROR(VLOOKUP(Tabela1[[#This Row],[Ora_Company]],Condições!A:B,2,),FALSE)</f>
        <v>0</v>
      </c>
      <c r="AK59" t="b">
        <f>IFERROR(VLOOKUP(Tabela1[[#This Row],[BUC]],Company_BUC[[BUC]:[LATAM]],3,),FALSE)</f>
        <v>0</v>
      </c>
      <c r="AL59" t="b">
        <f>IFERROR(VLOOKUP(Tabela1[[#This Row],[Ora_Company]]&amp;";"&amp;Tabela1[[#This Row],[BUC]]&amp;";"&amp;Tabela1[[#This Row],[Manager_FullName]],Tabela4[[Concatenate]:[LATAM]],2,),FALSE)</f>
        <v>0</v>
      </c>
      <c r="AM59" s="4" t="b">
        <f>OR(Tabela1[[#This Row],[Company]],Tabela1[[#This Row],[BUC2]],Tabela1[[#This Row],[Manager]])</f>
        <v>0</v>
      </c>
      <c r="AO59" s="3"/>
    </row>
    <row r="60" spans="1:41" x14ac:dyDescent="0.25">
      <c r="A60" t="s">
        <v>722</v>
      </c>
      <c r="B60" t="s">
        <v>723</v>
      </c>
      <c r="C60" t="s">
        <v>584</v>
      </c>
      <c r="D60" s="1"/>
      <c r="E60" t="s">
        <v>495</v>
      </c>
      <c r="F60" t="s">
        <v>473</v>
      </c>
      <c r="G60">
        <v>2147</v>
      </c>
      <c r="H60" t="s">
        <v>268</v>
      </c>
      <c r="I60" t="s">
        <v>474</v>
      </c>
      <c r="J60" t="s">
        <v>475</v>
      </c>
      <c r="K60" t="s">
        <v>54</v>
      </c>
      <c r="L60" t="s">
        <v>54</v>
      </c>
      <c r="M60" t="s">
        <v>54</v>
      </c>
      <c r="N60" t="s">
        <v>210</v>
      </c>
      <c r="O60" t="s">
        <v>475</v>
      </c>
      <c r="P60" t="s">
        <v>242</v>
      </c>
      <c r="Q60" t="s">
        <v>243</v>
      </c>
      <c r="R60" t="s">
        <v>55</v>
      </c>
      <c r="S60" t="s">
        <v>55</v>
      </c>
      <c r="T60" t="s">
        <v>244</v>
      </c>
      <c r="U60" t="s">
        <v>273</v>
      </c>
      <c r="V60" t="s">
        <v>274</v>
      </c>
      <c r="W60" t="s">
        <v>275</v>
      </c>
      <c r="Y60" t="s">
        <v>44</v>
      </c>
      <c r="Z60" t="s">
        <v>45</v>
      </c>
      <c r="AA60" t="s">
        <v>58</v>
      </c>
      <c r="AB60" t="s">
        <v>59</v>
      </c>
      <c r="AC60" t="s">
        <v>80</v>
      </c>
      <c r="AD60" t="s">
        <v>476</v>
      </c>
      <c r="AE60" t="s">
        <v>495</v>
      </c>
      <c r="AG60" t="s">
        <v>50</v>
      </c>
      <c r="AH60" t="s">
        <v>496</v>
      </c>
      <c r="AI60">
        <v>40</v>
      </c>
      <c r="AJ60" t="b">
        <f>IFERROR(VLOOKUP(Tabela1[[#This Row],[Ora_Company]],Condições!A:B,2,),FALSE)</f>
        <v>1</v>
      </c>
      <c r="AK60" t="b">
        <f>IFERROR(VLOOKUP(Tabela1[[#This Row],[BUC]],Company_BUC[[BUC]:[LATAM]],3,),FALSE)</f>
        <v>0</v>
      </c>
      <c r="AL60" t="b">
        <f>IFERROR(VLOOKUP(Tabela1[[#This Row],[Ora_Company]]&amp;";"&amp;Tabela1[[#This Row],[BUC]]&amp;";"&amp;Tabela1[[#This Row],[Manager_FullName]],Tabela4[[Concatenate]:[LATAM]],2,),FALSE)</f>
        <v>0</v>
      </c>
      <c r="AM60" s="4" t="b">
        <f>OR(Tabela1[[#This Row],[Company]],Tabela1[[#This Row],[BUC2]],Tabela1[[#This Row],[Manager]])</f>
        <v>1</v>
      </c>
      <c r="AO60" s="3"/>
    </row>
    <row r="61" spans="1:41" x14ac:dyDescent="0.25">
      <c r="A61" t="s">
        <v>724</v>
      </c>
      <c r="B61" t="s">
        <v>725</v>
      </c>
      <c r="C61" t="s">
        <v>584</v>
      </c>
      <c r="D61" s="1"/>
      <c r="E61" t="s">
        <v>495</v>
      </c>
      <c r="F61" t="s">
        <v>473</v>
      </c>
      <c r="G61">
        <v>2147</v>
      </c>
      <c r="H61" t="s">
        <v>268</v>
      </c>
      <c r="I61" t="s">
        <v>474</v>
      </c>
      <c r="J61" t="s">
        <v>475</v>
      </c>
      <c r="K61" t="s">
        <v>54</v>
      </c>
      <c r="L61" t="s">
        <v>54</v>
      </c>
      <c r="M61" t="s">
        <v>54</v>
      </c>
      <c r="N61" t="s">
        <v>210</v>
      </c>
      <c r="O61" t="s">
        <v>475</v>
      </c>
      <c r="P61" t="s">
        <v>242</v>
      </c>
      <c r="Q61" t="s">
        <v>243</v>
      </c>
      <c r="R61" t="s">
        <v>55</v>
      </c>
      <c r="S61" t="s">
        <v>55</v>
      </c>
      <c r="T61" t="s">
        <v>244</v>
      </c>
      <c r="U61" t="s">
        <v>273</v>
      </c>
      <c r="V61" t="s">
        <v>274</v>
      </c>
      <c r="W61" t="s">
        <v>275</v>
      </c>
      <c r="Y61" t="s">
        <v>44</v>
      </c>
      <c r="Z61" t="s">
        <v>45</v>
      </c>
      <c r="AA61" t="s">
        <v>58</v>
      </c>
      <c r="AB61" t="s">
        <v>59</v>
      </c>
      <c r="AC61" t="s">
        <v>80</v>
      </c>
      <c r="AD61" t="s">
        <v>476</v>
      </c>
      <c r="AE61" t="s">
        <v>495</v>
      </c>
      <c r="AG61" t="s">
        <v>50</v>
      </c>
      <c r="AH61" t="s">
        <v>496</v>
      </c>
      <c r="AI61">
        <v>40</v>
      </c>
      <c r="AJ61" t="b">
        <f>IFERROR(VLOOKUP(Tabela1[[#This Row],[Ora_Company]],Condições!A:B,2,),FALSE)</f>
        <v>1</v>
      </c>
      <c r="AK61" t="b">
        <f>IFERROR(VLOOKUP(Tabela1[[#This Row],[BUC]],Company_BUC[[BUC]:[LATAM]],3,),FALSE)</f>
        <v>0</v>
      </c>
      <c r="AL61" t="b">
        <f>IFERROR(VLOOKUP(Tabela1[[#This Row],[Ora_Company]]&amp;";"&amp;Tabela1[[#This Row],[BUC]]&amp;";"&amp;Tabela1[[#This Row],[Manager_FullName]],Tabela4[[Concatenate]:[LATAM]],2,),FALSE)</f>
        <v>0</v>
      </c>
      <c r="AM61" s="4" t="b">
        <f>OR(Tabela1[[#This Row],[Company]],Tabela1[[#This Row],[BUC2]],Tabela1[[#This Row],[Manager]])</f>
        <v>1</v>
      </c>
      <c r="AO61" s="3"/>
    </row>
    <row r="62" spans="1:41" x14ac:dyDescent="0.25">
      <c r="A62" t="s">
        <v>726</v>
      </c>
      <c r="B62" t="s">
        <v>727</v>
      </c>
      <c r="C62" t="s">
        <v>584</v>
      </c>
      <c r="D62" s="1"/>
      <c r="E62" t="s">
        <v>495</v>
      </c>
      <c r="F62" t="s">
        <v>473</v>
      </c>
      <c r="G62">
        <v>2147</v>
      </c>
      <c r="H62" t="s">
        <v>268</v>
      </c>
      <c r="I62" t="s">
        <v>474</v>
      </c>
      <c r="J62" t="s">
        <v>475</v>
      </c>
      <c r="K62" t="s">
        <v>54</v>
      </c>
      <c r="L62" t="s">
        <v>54</v>
      </c>
      <c r="M62" t="s">
        <v>54</v>
      </c>
      <c r="N62" t="s">
        <v>210</v>
      </c>
      <c r="O62" t="s">
        <v>475</v>
      </c>
      <c r="P62" t="s">
        <v>242</v>
      </c>
      <c r="Q62" t="s">
        <v>243</v>
      </c>
      <c r="R62" t="s">
        <v>55</v>
      </c>
      <c r="S62" t="s">
        <v>55</v>
      </c>
      <c r="T62" t="s">
        <v>244</v>
      </c>
      <c r="U62" t="s">
        <v>273</v>
      </c>
      <c r="V62" t="s">
        <v>274</v>
      </c>
      <c r="W62" t="s">
        <v>275</v>
      </c>
      <c r="Y62" t="s">
        <v>44</v>
      </c>
      <c r="Z62" t="s">
        <v>45</v>
      </c>
      <c r="AA62" t="s">
        <v>58</v>
      </c>
      <c r="AB62" t="s">
        <v>59</v>
      </c>
      <c r="AC62" t="s">
        <v>80</v>
      </c>
      <c r="AD62" t="s">
        <v>476</v>
      </c>
      <c r="AE62" t="s">
        <v>495</v>
      </c>
      <c r="AG62" t="s">
        <v>50</v>
      </c>
      <c r="AH62" t="s">
        <v>496</v>
      </c>
      <c r="AI62">
        <v>40</v>
      </c>
      <c r="AJ62" t="b">
        <f>IFERROR(VLOOKUP(Tabela1[[#This Row],[Ora_Company]],Condições!A:B,2,),FALSE)</f>
        <v>1</v>
      </c>
      <c r="AK62" t="b">
        <f>IFERROR(VLOOKUP(Tabela1[[#This Row],[BUC]],Company_BUC[[BUC]:[LATAM]],3,),FALSE)</f>
        <v>0</v>
      </c>
      <c r="AL62" t="b">
        <f>IFERROR(VLOOKUP(Tabela1[[#This Row],[Ora_Company]]&amp;";"&amp;Tabela1[[#This Row],[BUC]]&amp;";"&amp;Tabela1[[#This Row],[Manager_FullName]],Tabela4[[Concatenate]:[LATAM]],2,),FALSE)</f>
        <v>0</v>
      </c>
      <c r="AM62" s="4" t="b">
        <f>OR(Tabela1[[#This Row],[Company]],Tabela1[[#This Row],[BUC2]],Tabela1[[#This Row],[Manager]])</f>
        <v>1</v>
      </c>
      <c r="AO62" s="3"/>
    </row>
    <row r="63" spans="1:41" x14ac:dyDescent="0.25">
      <c r="A63" t="s">
        <v>728</v>
      </c>
      <c r="B63" t="s">
        <v>729</v>
      </c>
      <c r="C63" t="s">
        <v>584</v>
      </c>
      <c r="D63" s="1"/>
      <c r="E63" t="s">
        <v>495</v>
      </c>
      <c r="F63" t="s">
        <v>473</v>
      </c>
      <c r="G63">
        <v>2147</v>
      </c>
      <c r="H63" t="s">
        <v>268</v>
      </c>
      <c r="I63" t="s">
        <v>474</v>
      </c>
      <c r="J63" t="s">
        <v>475</v>
      </c>
      <c r="K63" t="s">
        <v>54</v>
      </c>
      <c r="L63" t="s">
        <v>54</v>
      </c>
      <c r="M63" t="s">
        <v>54</v>
      </c>
      <c r="N63" t="s">
        <v>210</v>
      </c>
      <c r="O63" t="s">
        <v>475</v>
      </c>
      <c r="P63" t="s">
        <v>242</v>
      </c>
      <c r="Q63" t="s">
        <v>243</v>
      </c>
      <c r="R63" t="s">
        <v>55</v>
      </c>
      <c r="S63" t="s">
        <v>55</v>
      </c>
      <c r="T63" t="s">
        <v>244</v>
      </c>
      <c r="U63" t="s">
        <v>273</v>
      </c>
      <c r="V63" t="s">
        <v>274</v>
      </c>
      <c r="W63" t="s">
        <v>275</v>
      </c>
      <c r="Y63" t="s">
        <v>44</v>
      </c>
      <c r="Z63" t="s">
        <v>45</v>
      </c>
      <c r="AA63" t="s">
        <v>58</v>
      </c>
      <c r="AB63" t="s">
        <v>59</v>
      </c>
      <c r="AC63" t="s">
        <v>80</v>
      </c>
      <c r="AD63" t="s">
        <v>476</v>
      </c>
      <c r="AE63" t="s">
        <v>495</v>
      </c>
      <c r="AG63" t="s">
        <v>50</v>
      </c>
      <c r="AH63" t="s">
        <v>496</v>
      </c>
      <c r="AI63">
        <v>40</v>
      </c>
      <c r="AJ63" t="b">
        <f>IFERROR(VLOOKUP(Tabela1[[#This Row],[Ora_Company]],Condições!A:B,2,),FALSE)</f>
        <v>1</v>
      </c>
      <c r="AK63" t="b">
        <f>IFERROR(VLOOKUP(Tabela1[[#This Row],[BUC]],Company_BUC[[BUC]:[LATAM]],3,),FALSE)</f>
        <v>0</v>
      </c>
      <c r="AL63" t="b">
        <f>IFERROR(VLOOKUP(Tabela1[[#This Row],[Ora_Company]]&amp;";"&amp;Tabela1[[#This Row],[BUC]]&amp;";"&amp;Tabela1[[#This Row],[Manager_FullName]],Tabela4[[Concatenate]:[LATAM]],2,),FALSE)</f>
        <v>0</v>
      </c>
      <c r="AM63" s="4" t="b">
        <f>OR(Tabela1[[#This Row],[Company]],Tabela1[[#This Row],[BUC2]],Tabela1[[#This Row],[Manager]])</f>
        <v>1</v>
      </c>
      <c r="AO63" s="3"/>
    </row>
    <row r="64" spans="1:41" x14ac:dyDescent="0.25">
      <c r="A64" t="s">
        <v>730</v>
      </c>
      <c r="B64" t="s">
        <v>731</v>
      </c>
      <c r="C64" t="s">
        <v>584</v>
      </c>
      <c r="D64" s="1"/>
      <c r="E64" t="s">
        <v>495</v>
      </c>
      <c r="F64" t="s">
        <v>473</v>
      </c>
      <c r="G64">
        <v>2147</v>
      </c>
      <c r="H64" t="s">
        <v>268</v>
      </c>
      <c r="I64" t="s">
        <v>474</v>
      </c>
      <c r="J64" t="s">
        <v>475</v>
      </c>
      <c r="K64" t="s">
        <v>54</v>
      </c>
      <c r="L64" t="s">
        <v>54</v>
      </c>
      <c r="M64" t="s">
        <v>54</v>
      </c>
      <c r="N64" t="s">
        <v>210</v>
      </c>
      <c r="O64" t="s">
        <v>475</v>
      </c>
      <c r="P64" t="s">
        <v>242</v>
      </c>
      <c r="Q64" t="s">
        <v>243</v>
      </c>
      <c r="R64" t="s">
        <v>55</v>
      </c>
      <c r="S64" t="s">
        <v>55</v>
      </c>
      <c r="T64" t="s">
        <v>244</v>
      </c>
      <c r="U64" t="s">
        <v>273</v>
      </c>
      <c r="V64" t="s">
        <v>274</v>
      </c>
      <c r="W64" t="s">
        <v>275</v>
      </c>
      <c r="Y64" t="s">
        <v>44</v>
      </c>
      <c r="Z64" t="s">
        <v>45</v>
      </c>
      <c r="AA64" t="s">
        <v>58</v>
      </c>
      <c r="AB64" t="s">
        <v>59</v>
      </c>
      <c r="AC64" t="s">
        <v>80</v>
      </c>
      <c r="AD64" t="s">
        <v>476</v>
      </c>
      <c r="AE64" t="s">
        <v>495</v>
      </c>
      <c r="AG64" t="s">
        <v>50</v>
      </c>
      <c r="AH64" t="s">
        <v>496</v>
      </c>
      <c r="AI64">
        <v>40</v>
      </c>
      <c r="AJ64" t="b">
        <f>IFERROR(VLOOKUP(Tabela1[[#This Row],[Ora_Company]],Condições!A:B,2,),FALSE)</f>
        <v>1</v>
      </c>
      <c r="AK64" t="b">
        <f>IFERROR(VLOOKUP(Tabela1[[#This Row],[BUC]],Company_BUC[[BUC]:[LATAM]],3,),FALSE)</f>
        <v>0</v>
      </c>
      <c r="AL64" t="b">
        <f>IFERROR(VLOOKUP(Tabela1[[#This Row],[Ora_Company]]&amp;";"&amp;Tabela1[[#This Row],[BUC]]&amp;";"&amp;Tabela1[[#This Row],[Manager_FullName]],Tabela4[[Concatenate]:[LATAM]],2,),FALSE)</f>
        <v>0</v>
      </c>
      <c r="AM64" s="4" t="b">
        <f>OR(Tabela1[[#This Row],[Company]],Tabela1[[#This Row],[BUC2]],Tabela1[[#This Row],[Manager]])</f>
        <v>1</v>
      </c>
      <c r="AO64" s="3"/>
    </row>
    <row r="65" spans="1:41" x14ac:dyDescent="0.25">
      <c r="A65" t="s">
        <v>732</v>
      </c>
      <c r="B65" t="s">
        <v>733</v>
      </c>
      <c r="C65" t="s">
        <v>584</v>
      </c>
      <c r="D65" s="1"/>
      <c r="E65" t="s">
        <v>495</v>
      </c>
      <c r="F65" t="s">
        <v>473</v>
      </c>
      <c r="G65">
        <v>2147</v>
      </c>
      <c r="H65" t="s">
        <v>268</v>
      </c>
      <c r="I65" t="s">
        <v>474</v>
      </c>
      <c r="J65" t="s">
        <v>475</v>
      </c>
      <c r="K65" t="s">
        <v>54</v>
      </c>
      <c r="L65" t="s">
        <v>54</v>
      </c>
      <c r="M65" t="s">
        <v>54</v>
      </c>
      <c r="N65" t="s">
        <v>210</v>
      </c>
      <c r="O65" t="s">
        <v>475</v>
      </c>
      <c r="P65" t="s">
        <v>242</v>
      </c>
      <c r="Q65" t="s">
        <v>243</v>
      </c>
      <c r="R65" t="s">
        <v>55</v>
      </c>
      <c r="S65" t="s">
        <v>55</v>
      </c>
      <c r="T65" t="s">
        <v>244</v>
      </c>
      <c r="U65" t="s">
        <v>273</v>
      </c>
      <c r="V65" t="s">
        <v>274</v>
      </c>
      <c r="W65" t="s">
        <v>275</v>
      </c>
      <c r="Y65" t="s">
        <v>44</v>
      </c>
      <c r="Z65" t="s">
        <v>45</v>
      </c>
      <c r="AA65" t="s">
        <v>58</v>
      </c>
      <c r="AB65" t="s">
        <v>59</v>
      </c>
      <c r="AC65" t="s">
        <v>80</v>
      </c>
      <c r="AD65" t="s">
        <v>476</v>
      </c>
      <c r="AE65" t="s">
        <v>495</v>
      </c>
      <c r="AG65" t="s">
        <v>50</v>
      </c>
      <c r="AH65" t="s">
        <v>496</v>
      </c>
      <c r="AI65">
        <v>40</v>
      </c>
      <c r="AJ65" t="b">
        <f>IFERROR(VLOOKUP(Tabela1[[#This Row],[Ora_Company]],Condições!A:B,2,),FALSE)</f>
        <v>1</v>
      </c>
      <c r="AK65" t="b">
        <f>IFERROR(VLOOKUP(Tabela1[[#This Row],[BUC]],Company_BUC[[BUC]:[LATAM]],3,),FALSE)</f>
        <v>0</v>
      </c>
      <c r="AL65" t="b">
        <f>IFERROR(VLOOKUP(Tabela1[[#This Row],[Ora_Company]]&amp;";"&amp;Tabela1[[#This Row],[BUC]]&amp;";"&amp;Tabela1[[#This Row],[Manager_FullName]],Tabela4[[Concatenate]:[LATAM]],2,),FALSE)</f>
        <v>0</v>
      </c>
      <c r="AM65" s="4" t="b">
        <f>OR(Tabela1[[#This Row],[Company]],Tabela1[[#This Row],[BUC2]],Tabela1[[#This Row],[Manager]])</f>
        <v>1</v>
      </c>
      <c r="AO65" s="3"/>
    </row>
    <row r="66" spans="1:41" x14ac:dyDescent="0.25">
      <c r="A66" t="s">
        <v>734</v>
      </c>
      <c r="B66" t="s">
        <v>735</v>
      </c>
      <c r="C66" t="s">
        <v>492</v>
      </c>
      <c r="D66" s="1"/>
      <c r="E66" t="s">
        <v>408</v>
      </c>
      <c r="F66" t="s">
        <v>622</v>
      </c>
      <c r="G66">
        <v>5038</v>
      </c>
      <c r="H66" t="s">
        <v>176</v>
      </c>
      <c r="I66" t="s">
        <v>381</v>
      </c>
      <c r="J66" t="s">
        <v>382</v>
      </c>
      <c r="K66" t="s">
        <v>170</v>
      </c>
      <c r="L66" t="s">
        <v>248</v>
      </c>
      <c r="M66" t="s">
        <v>248</v>
      </c>
      <c r="N66" t="s">
        <v>249</v>
      </c>
      <c r="O66" t="s">
        <v>249</v>
      </c>
      <c r="P66" t="s">
        <v>86</v>
      </c>
      <c r="Q66" t="s">
        <v>87</v>
      </c>
      <c r="R66" t="s">
        <v>42</v>
      </c>
      <c r="S66" t="s">
        <v>88</v>
      </c>
      <c r="T66" t="s">
        <v>88</v>
      </c>
      <c r="U66" t="s">
        <v>323</v>
      </c>
      <c r="V66" t="s">
        <v>324</v>
      </c>
      <c r="W66" t="s">
        <v>127</v>
      </c>
      <c r="Y66" t="s">
        <v>44</v>
      </c>
      <c r="Z66" t="s">
        <v>45</v>
      </c>
      <c r="AA66" t="s">
        <v>46</v>
      </c>
      <c r="AB66" t="s">
        <v>91</v>
      </c>
      <c r="AC66" t="s">
        <v>92</v>
      </c>
      <c r="AD66" t="s">
        <v>325</v>
      </c>
      <c r="AE66" t="s">
        <v>408</v>
      </c>
      <c r="AG66" t="s">
        <v>50</v>
      </c>
      <c r="AH66" t="s">
        <v>439</v>
      </c>
      <c r="AI66">
        <v>35</v>
      </c>
      <c r="AJ66" t="b">
        <f>IFERROR(VLOOKUP(Tabela1[[#This Row],[Ora_Company]],Condições!A:B,2,),FALSE)</f>
        <v>0</v>
      </c>
      <c r="AK66" t="b">
        <f>IFERROR(VLOOKUP(Tabela1[[#This Row],[BUC]],Company_BUC[[BUC]:[LATAM]],3,),FALSE)</f>
        <v>0</v>
      </c>
      <c r="AL66" t="b">
        <f>IFERROR(VLOOKUP(Tabela1[[#This Row],[Ora_Company]]&amp;";"&amp;Tabela1[[#This Row],[BUC]]&amp;";"&amp;Tabela1[[#This Row],[Manager_FullName]],Tabela4[[Concatenate]:[LATAM]],2,),FALSE)</f>
        <v>0</v>
      </c>
      <c r="AM66" s="4" t="b">
        <f>OR(Tabela1[[#This Row],[Company]],Tabela1[[#This Row],[BUC2]],Tabela1[[#This Row],[Manager]])</f>
        <v>0</v>
      </c>
      <c r="AO66" s="3"/>
    </row>
    <row r="67" spans="1:41" x14ac:dyDescent="0.25">
      <c r="A67" t="s">
        <v>736</v>
      </c>
      <c r="B67" t="s">
        <v>737</v>
      </c>
      <c r="C67" t="s">
        <v>492</v>
      </c>
      <c r="D67" s="1"/>
      <c r="E67" t="s">
        <v>408</v>
      </c>
      <c r="F67" t="s">
        <v>380</v>
      </c>
      <c r="G67">
        <v>5038</v>
      </c>
      <c r="H67" t="s">
        <v>176</v>
      </c>
      <c r="I67" t="s">
        <v>381</v>
      </c>
      <c r="J67" t="s">
        <v>382</v>
      </c>
      <c r="K67" t="s">
        <v>170</v>
      </c>
      <c r="L67" t="s">
        <v>248</v>
      </c>
      <c r="M67" t="s">
        <v>248</v>
      </c>
      <c r="N67" t="s">
        <v>249</v>
      </c>
      <c r="O67" t="s">
        <v>249</v>
      </c>
      <c r="P67" t="s">
        <v>86</v>
      </c>
      <c r="Q67" t="s">
        <v>87</v>
      </c>
      <c r="R67" t="s">
        <v>42</v>
      </c>
      <c r="S67" t="s">
        <v>88</v>
      </c>
      <c r="T67" t="s">
        <v>88</v>
      </c>
      <c r="U67" t="s">
        <v>323</v>
      </c>
      <c r="V67" t="s">
        <v>324</v>
      </c>
      <c r="W67" t="s">
        <v>127</v>
      </c>
      <c r="Y67" t="s">
        <v>44</v>
      </c>
      <c r="Z67" t="s">
        <v>45</v>
      </c>
      <c r="AA67" t="s">
        <v>46</v>
      </c>
      <c r="AB67" t="s">
        <v>91</v>
      </c>
      <c r="AC67" t="s">
        <v>92</v>
      </c>
      <c r="AD67" t="s">
        <v>325</v>
      </c>
      <c r="AE67" t="s">
        <v>408</v>
      </c>
      <c r="AG67" t="s">
        <v>50</v>
      </c>
      <c r="AH67" t="s">
        <v>439</v>
      </c>
      <c r="AI67">
        <v>35</v>
      </c>
      <c r="AJ67" t="b">
        <f>IFERROR(VLOOKUP(Tabela1[[#This Row],[Ora_Company]],Condições!A:B,2,),FALSE)</f>
        <v>0</v>
      </c>
      <c r="AK67" t="b">
        <f>IFERROR(VLOOKUP(Tabela1[[#This Row],[BUC]],Company_BUC[[BUC]:[LATAM]],3,),FALSE)</f>
        <v>0</v>
      </c>
      <c r="AL67" t="b">
        <f>IFERROR(VLOOKUP(Tabela1[[#This Row],[Ora_Company]]&amp;";"&amp;Tabela1[[#This Row],[BUC]]&amp;";"&amp;Tabela1[[#This Row],[Manager_FullName]],Tabela4[[Concatenate]:[LATAM]],2,),FALSE)</f>
        <v>0</v>
      </c>
      <c r="AM67" s="4" t="b">
        <f>OR(Tabela1[[#This Row],[Company]],Tabela1[[#This Row],[BUC2]],Tabela1[[#This Row],[Manager]])</f>
        <v>0</v>
      </c>
      <c r="AO67" s="3"/>
    </row>
    <row r="68" spans="1:41" x14ac:dyDescent="0.25">
      <c r="A68" t="s">
        <v>738</v>
      </c>
      <c r="B68" t="s">
        <v>511</v>
      </c>
      <c r="C68" t="s">
        <v>492</v>
      </c>
      <c r="D68" s="1"/>
      <c r="E68" t="s">
        <v>408</v>
      </c>
      <c r="F68" t="s">
        <v>622</v>
      </c>
      <c r="G68">
        <v>5038</v>
      </c>
      <c r="H68" t="s">
        <v>176</v>
      </c>
      <c r="I68" t="s">
        <v>381</v>
      </c>
      <c r="J68" t="s">
        <v>382</v>
      </c>
      <c r="K68" t="s">
        <v>170</v>
      </c>
      <c r="L68" t="s">
        <v>248</v>
      </c>
      <c r="M68" t="s">
        <v>248</v>
      </c>
      <c r="N68" t="s">
        <v>249</v>
      </c>
      <c r="O68" t="s">
        <v>249</v>
      </c>
      <c r="P68" t="s">
        <v>86</v>
      </c>
      <c r="Q68" t="s">
        <v>87</v>
      </c>
      <c r="R68" t="s">
        <v>42</v>
      </c>
      <c r="S68" t="s">
        <v>88</v>
      </c>
      <c r="T68" t="s">
        <v>88</v>
      </c>
      <c r="U68" t="s">
        <v>323</v>
      </c>
      <c r="V68" t="s">
        <v>324</v>
      </c>
      <c r="W68" t="s">
        <v>127</v>
      </c>
      <c r="Y68" t="s">
        <v>44</v>
      </c>
      <c r="Z68" t="s">
        <v>45</v>
      </c>
      <c r="AA68" t="s">
        <v>46</v>
      </c>
      <c r="AB68" t="s">
        <v>91</v>
      </c>
      <c r="AC68" t="s">
        <v>92</v>
      </c>
      <c r="AD68" t="s">
        <v>325</v>
      </c>
      <c r="AE68" t="s">
        <v>408</v>
      </c>
      <c r="AG68" t="s">
        <v>50</v>
      </c>
      <c r="AH68" t="s">
        <v>439</v>
      </c>
      <c r="AI68">
        <v>35</v>
      </c>
      <c r="AJ68" t="b">
        <f>IFERROR(VLOOKUP(Tabela1[[#This Row],[Ora_Company]],Condições!A:B,2,),FALSE)</f>
        <v>0</v>
      </c>
      <c r="AK68" t="b">
        <f>IFERROR(VLOOKUP(Tabela1[[#This Row],[BUC]],Company_BUC[[BUC]:[LATAM]],3,),FALSE)</f>
        <v>0</v>
      </c>
      <c r="AL68" t="b">
        <f>IFERROR(VLOOKUP(Tabela1[[#This Row],[Ora_Company]]&amp;";"&amp;Tabela1[[#This Row],[BUC]]&amp;";"&amp;Tabela1[[#This Row],[Manager_FullName]],Tabela4[[Concatenate]:[LATAM]],2,),FALSE)</f>
        <v>0</v>
      </c>
      <c r="AM68" s="4" t="b">
        <f>OR(Tabela1[[#This Row],[Company]],Tabela1[[#This Row],[BUC2]],Tabela1[[#This Row],[Manager]])</f>
        <v>0</v>
      </c>
      <c r="AO68" s="3"/>
    </row>
    <row r="69" spans="1:41" x14ac:dyDescent="0.25">
      <c r="A69" t="s">
        <v>739</v>
      </c>
      <c r="B69" t="s">
        <v>740</v>
      </c>
      <c r="C69" t="s">
        <v>584</v>
      </c>
      <c r="D69" s="1"/>
      <c r="E69" t="s">
        <v>495</v>
      </c>
      <c r="F69" t="s">
        <v>473</v>
      </c>
      <c r="G69">
        <v>2147</v>
      </c>
      <c r="H69" t="s">
        <v>268</v>
      </c>
      <c r="I69" t="s">
        <v>474</v>
      </c>
      <c r="J69" t="s">
        <v>475</v>
      </c>
      <c r="K69" t="s">
        <v>54</v>
      </c>
      <c r="L69" t="s">
        <v>54</v>
      </c>
      <c r="M69" t="s">
        <v>54</v>
      </c>
      <c r="N69" t="s">
        <v>210</v>
      </c>
      <c r="O69" t="s">
        <v>475</v>
      </c>
      <c r="P69" t="s">
        <v>242</v>
      </c>
      <c r="Q69" t="s">
        <v>243</v>
      </c>
      <c r="R69" t="s">
        <v>55</v>
      </c>
      <c r="S69" t="s">
        <v>55</v>
      </c>
      <c r="T69" t="s">
        <v>244</v>
      </c>
      <c r="U69" t="s">
        <v>273</v>
      </c>
      <c r="V69" t="s">
        <v>274</v>
      </c>
      <c r="W69" t="s">
        <v>275</v>
      </c>
      <c r="Y69" t="s">
        <v>44</v>
      </c>
      <c r="Z69" t="s">
        <v>45</v>
      </c>
      <c r="AA69" t="s">
        <v>58</v>
      </c>
      <c r="AB69" t="s">
        <v>59</v>
      </c>
      <c r="AC69" t="s">
        <v>80</v>
      </c>
      <c r="AD69" t="s">
        <v>476</v>
      </c>
      <c r="AE69" t="s">
        <v>495</v>
      </c>
      <c r="AG69" t="s">
        <v>50</v>
      </c>
      <c r="AH69" t="s">
        <v>496</v>
      </c>
      <c r="AI69">
        <v>40</v>
      </c>
      <c r="AJ69" t="b">
        <f>IFERROR(VLOOKUP(Tabela1[[#This Row],[Ora_Company]],Condições!A:B,2,),FALSE)</f>
        <v>1</v>
      </c>
      <c r="AK69" t="b">
        <f>IFERROR(VLOOKUP(Tabela1[[#This Row],[BUC]],Company_BUC[[BUC]:[LATAM]],3,),FALSE)</f>
        <v>0</v>
      </c>
      <c r="AL69" t="b">
        <f>IFERROR(VLOOKUP(Tabela1[[#This Row],[Ora_Company]]&amp;";"&amp;Tabela1[[#This Row],[BUC]]&amp;";"&amp;Tabela1[[#This Row],[Manager_FullName]],Tabela4[[Concatenate]:[LATAM]],2,),FALSE)</f>
        <v>0</v>
      </c>
      <c r="AM69" s="4" t="b">
        <f>OR(Tabela1[[#This Row],[Company]],Tabela1[[#This Row],[BUC2]],Tabela1[[#This Row],[Manager]])</f>
        <v>1</v>
      </c>
      <c r="AO69" s="3"/>
    </row>
    <row r="70" spans="1:41" x14ac:dyDescent="0.25">
      <c r="A70" t="s">
        <v>741</v>
      </c>
      <c r="B70" t="s">
        <v>742</v>
      </c>
      <c r="C70" t="s">
        <v>584</v>
      </c>
      <c r="D70" s="1"/>
      <c r="E70" t="s">
        <v>476</v>
      </c>
      <c r="F70" t="s">
        <v>473</v>
      </c>
      <c r="G70">
        <v>2147</v>
      </c>
      <c r="H70" t="s">
        <v>268</v>
      </c>
      <c r="I70" t="s">
        <v>474</v>
      </c>
      <c r="J70" t="s">
        <v>475</v>
      </c>
      <c r="K70" t="s">
        <v>54</v>
      </c>
      <c r="L70" t="s">
        <v>54</v>
      </c>
      <c r="M70" t="s">
        <v>54</v>
      </c>
      <c r="N70" t="s">
        <v>210</v>
      </c>
      <c r="O70" t="s">
        <v>475</v>
      </c>
      <c r="P70" t="s">
        <v>242</v>
      </c>
      <c r="Q70" t="s">
        <v>243</v>
      </c>
      <c r="R70" t="s">
        <v>55</v>
      </c>
      <c r="S70" t="s">
        <v>55</v>
      </c>
      <c r="T70" t="s">
        <v>244</v>
      </c>
      <c r="U70" t="s">
        <v>273</v>
      </c>
      <c r="V70" t="s">
        <v>274</v>
      </c>
      <c r="W70" t="s">
        <v>275</v>
      </c>
      <c r="Y70" t="s">
        <v>44</v>
      </c>
      <c r="Z70" t="s">
        <v>45</v>
      </c>
      <c r="AA70" t="s">
        <v>58</v>
      </c>
      <c r="AB70" t="s">
        <v>59</v>
      </c>
      <c r="AC70" t="s">
        <v>80</v>
      </c>
      <c r="AD70" t="s">
        <v>476</v>
      </c>
      <c r="AG70" t="s">
        <v>50</v>
      </c>
      <c r="AH70" t="s">
        <v>501</v>
      </c>
      <c r="AI70">
        <v>40</v>
      </c>
      <c r="AJ70" t="b">
        <f>IFERROR(VLOOKUP(Tabela1[[#This Row],[Ora_Company]],Condições!A:B,2,),FALSE)</f>
        <v>1</v>
      </c>
      <c r="AK70" t="b">
        <f>IFERROR(VLOOKUP(Tabela1[[#This Row],[BUC]],Company_BUC[[BUC]:[LATAM]],3,),FALSE)</f>
        <v>0</v>
      </c>
      <c r="AL70" t="b">
        <f>IFERROR(VLOOKUP(Tabela1[[#This Row],[Ora_Company]]&amp;";"&amp;Tabela1[[#This Row],[BUC]]&amp;";"&amp;Tabela1[[#This Row],[Manager_FullName]],Tabela4[[Concatenate]:[LATAM]],2,),FALSE)</f>
        <v>0</v>
      </c>
      <c r="AM70" s="4" t="b">
        <f>OR(Tabela1[[#This Row],[Company]],Tabela1[[#This Row],[BUC2]],Tabela1[[#This Row],[Manager]])</f>
        <v>1</v>
      </c>
      <c r="AO70" s="3"/>
    </row>
    <row r="71" spans="1:41" x14ac:dyDescent="0.25">
      <c r="A71" t="s">
        <v>743</v>
      </c>
      <c r="B71" t="s">
        <v>744</v>
      </c>
      <c r="C71" t="s">
        <v>584</v>
      </c>
      <c r="D71" s="1"/>
      <c r="E71" t="s">
        <v>476</v>
      </c>
      <c r="F71" t="s">
        <v>473</v>
      </c>
      <c r="G71">
        <v>2147</v>
      </c>
      <c r="H71" t="s">
        <v>268</v>
      </c>
      <c r="I71" t="s">
        <v>474</v>
      </c>
      <c r="J71" t="s">
        <v>475</v>
      </c>
      <c r="K71" t="s">
        <v>54</v>
      </c>
      <c r="L71" t="s">
        <v>54</v>
      </c>
      <c r="M71" t="s">
        <v>54</v>
      </c>
      <c r="N71" t="s">
        <v>210</v>
      </c>
      <c r="O71" t="s">
        <v>475</v>
      </c>
      <c r="P71" t="s">
        <v>242</v>
      </c>
      <c r="Q71" t="s">
        <v>243</v>
      </c>
      <c r="R71" t="s">
        <v>55</v>
      </c>
      <c r="S71" t="s">
        <v>55</v>
      </c>
      <c r="T71" t="s">
        <v>244</v>
      </c>
      <c r="U71" t="s">
        <v>273</v>
      </c>
      <c r="V71" t="s">
        <v>274</v>
      </c>
      <c r="W71" t="s">
        <v>275</v>
      </c>
      <c r="Y71" t="s">
        <v>44</v>
      </c>
      <c r="Z71" t="s">
        <v>45</v>
      </c>
      <c r="AA71" t="s">
        <v>58</v>
      </c>
      <c r="AB71" t="s">
        <v>59</v>
      </c>
      <c r="AC71" t="s">
        <v>80</v>
      </c>
      <c r="AD71" t="s">
        <v>476</v>
      </c>
      <c r="AG71" t="s">
        <v>50</v>
      </c>
      <c r="AH71" t="s">
        <v>501</v>
      </c>
      <c r="AI71">
        <v>40</v>
      </c>
      <c r="AJ71" t="b">
        <f>IFERROR(VLOOKUP(Tabela1[[#This Row],[Ora_Company]],Condições!A:B,2,),FALSE)</f>
        <v>1</v>
      </c>
      <c r="AK71" t="b">
        <f>IFERROR(VLOOKUP(Tabela1[[#This Row],[BUC]],Company_BUC[[BUC]:[LATAM]],3,),FALSE)</f>
        <v>0</v>
      </c>
      <c r="AL71" t="b">
        <f>IFERROR(VLOOKUP(Tabela1[[#This Row],[Ora_Company]]&amp;";"&amp;Tabela1[[#This Row],[BUC]]&amp;";"&amp;Tabela1[[#This Row],[Manager_FullName]],Tabela4[[Concatenate]:[LATAM]],2,),FALSE)</f>
        <v>0</v>
      </c>
      <c r="AM71" s="4" t="b">
        <f>OR(Tabela1[[#This Row],[Company]],Tabela1[[#This Row],[BUC2]],Tabela1[[#This Row],[Manager]])</f>
        <v>1</v>
      </c>
      <c r="AO71" s="3"/>
    </row>
    <row r="72" spans="1:41" x14ac:dyDescent="0.25">
      <c r="A72" t="s">
        <v>745</v>
      </c>
      <c r="B72" t="s">
        <v>746</v>
      </c>
      <c r="C72" t="s">
        <v>584</v>
      </c>
      <c r="D72" s="1"/>
      <c r="E72" t="s">
        <v>476</v>
      </c>
      <c r="F72" t="s">
        <v>473</v>
      </c>
      <c r="G72">
        <v>2147</v>
      </c>
      <c r="H72" t="s">
        <v>268</v>
      </c>
      <c r="I72" t="s">
        <v>474</v>
      </c>
      <c r="J72" t="s">
        <v>475</v>
      </c>
      <c r="K72" t="s">
        <v>54</v>
      </c>
      <c r="L72" t="s">
        <v>54</v>
      </c>
      <c r="M72" t="s">
        <v>54</v>
      </c>
      <c r="N72" t="s">
        <v>210</v>
      </c>
      <c r="O72" t="s">
        <v>475</v>
      </c>
      <c r="P72" t="s">
        <v>242</v>
      </c>
      <c r="Q72" t="s">
        <v>243</v>
      </c>
      <c r="R72" t="s">
        <v>55</v>
      </c>
      <c r="S72" t="s">
        <v>55</v>
      </c>
      <c r="T72" t="s">
        <v>244</v>
      </c>
      <c r="U72" t="s">
        <v>273</v>
      </c>
      <c r="V72" t="s">
        <v>274</v>
      </c>
      <c r="W72" t="s">
        <v>275</v>
      </c>
      <c r="Y72" t="s">
        <v>44</v>
      </c>
      <c r="Z72" t="s">
        <v>45</v>
      </c>
      <c r="AA72" t="s">
        <v>58</v>
      </c>
      <c r="AB72" t="s">
        <v>59</v>
      </c>
      <c r="AC72" t="s">
        <v>80</v>
      </c>
      <c r="AD72" t="s">
        <v>476</v>
      </c>
      <c r="AG72" t="s">
        <v>50</v>
      </c>
      <c r="AH72" t="s">
        <v>501</v>
      </c>
      <c r="AI72">
        <v>40</v>
      </c>
      <c r="AJ72" t="b">
        <f>IFERROR(VLOOKUP(Tabela1[[#This Row],[Ora_Company]],Condições!A:B,2,),FALSE)</f>
        <v>1</v>
      </c>
      <c r="AK72" t="b">
        <f>IFERROR(VLOOKUP(Tabela1[[#This Row],[BUC]],Company_BUC[[BUC]:[LATAM]],3,),FALSE)</f>
        <v>0</v>
      </c>
      <c r="AL72" t="b">
        <f>IFERROR(VLOOKUP(Tabela1[[#This Row],[Ora_Company]]&amp;";"&amp;Tabela1[[#This Row],[BUC]]&amp;";"&amp;Tabela1[[#This Row],[Manager_FullName]],Tabela4[[Concatenate]:[LATAM]],2,),FALSE)</f>
        <v>0</v>
      </c>
      <c r="AM72" s="4" t="b">
        <f>OR(Tabela1[[#This Row],[Company]],Tabela1[[#This Row],[BUC2]],Tabela1[[#This Row],[Manager]])</f>
        <v>1</v>
      </c>
      <c r="AO72" s="3"/>
    </row>
    <row r="73" spans="1:41" x14ac:dyDescent="0.25">
      <c r="A73" t="s">
        <v>747</v>
      </c>
      <c r="B73" t="s">
        <v>748</v>
      </c>
      <c r="C73" t="s">
        <v>584</v>
      </c>
      <c r="D73" s="1"/>
      <c r="E73" t="s">
        <v>476</v>
      </c>
      <c r="F73" t="s">
        <v>473</v>
      </c>
      <c r="G73">
        <v>2147</v>
      </c>
      <c r="H73" t="s">
        <v>268</v>
      </c>
      <c r="I73" t="s">
        <v>474</v>
      </c>
      <c r="J73" t="s">
        <v>475</v>
      </c>
      <c r="K73" t="s">
        <v>54</v>
      </c>
      <c r="L73" t="s">
        <v>54</v>
      </c>
      <c r="M73" t="s">
        <v>54</v>
      </c>
      <c r="N73" t="s">
        <v>210</v>
      </c>
      <c r="O73" t="s">
        <v>475</v>
      </c>
      <c r="P73" t="s">
        <v>242</v>
      </c>
      <c r="Q73" t="s">
        <v>243</v>
      </c>
      <c r="R73" t="s">
        <v>55</v>
      </c>
      <c r="S73" t="s">
        <v>55</v>
      </c>
      <c r="T73" t="s">
        <v>244</v>
      </c>
      <c r="U73" t="s">
        <v>273</v>
      </c>
      <c r="V73" t="s">
        <v>274</v>
      </c>
      <c r="W73" t="s">
        <v>275</v>
      </c>
      <c r="Y73" t="s">
        <v>44</v>
      </c>
      <c r="Z73" t="s">
        <v>45</v>
      </c>
      <c r="AA73" t="s">
        <v>58</v>
      </c>
      <c r="AB73" t="s">
        <v>59</v>
      </c>
      <c r="AC73" t="s">
        <v>80</v>
      </c>
      <c r="AD73" t="s">
        <v>476</v>
      </c>
      <c r="AG73" t="s">
        <v>50</v>
      </c>
      <c r="AH73" t="s">
        <v>501</v>
      </c>
      <c r="AI73">
        <v>40</v>
      </c>
      <c r="AJ73" t="b">
        <f>IFERROR(VLOOKUP(Tabela1[[#This Row],[Ora_Company]],Condições!A:B,2,),FALSE)</f>
        <v>1</v>
      </c>
      <c r="AK73" t="b">
        <f>IFERROR(VLOOKUP(Tabela1[[#This Row],[BUC]],Company_BUC[[BUC]:[LATAM]],3,),FALSE)</f>
        <v>0</v>
      </c>
      <c r="AL73" t="b">
        <f>IFERROR(VLOOKUP(Tabela1[[#This Row],[Ora_Company]]&amp;";"&amp;Tabela1[[#This Row],[BUC]]&amp;";"&amp;Tabela1[[#This Row],[Manager_FullName]],Tabela4[[Concatenate]:[LATAM]],2,),FALSE)</f>
        <v>0</v>
      </c>
      <c r="AM73" s="4" t="b">
        <f>OR(Tabela1[[#This Row],[Company]],Tabela1[[#This Row],[BUC2]],Tabela1[[#This Row],[Manager]])</f>
        <v>1</v>
      </c>
      <c r="AO73" s="3"/>
    </row>
    <row r="74" spans="1:41" x14ac:dyDescent="0.25">
      <c r="A74" t="s">
        <v>749</v>
      </c>
      <c r="B74" t="s">
        <v>750</v>
      </c>
      <c r="C74" t="s">
        <v>584</v>
      </c>
      <c r="D74" s="1"/>
      <c r="E74" t="s">
        <v>476</v>
      </c>
      <c r="F74" t="s">
        <v>473</v>
      </c>
      <c r="G74">
        <v>2147</v>
      </c>
      <c r="H74" t="s">
        <v>268</v>
      </c>
      <c r="I74" t="s">
        <v>474</v>
      </c>
      <c r="J74" t="s">
        <v>475</v>
      </c>
      <c r="K74" t="s">
        <v>54</v>
      </c>
      <c r="L74" t="s">
        <v>54</v>
      </c>
      <c r="M74" t="s">
        <v>54</v>
      </c>
      <c r="N74" t="s">
        <v>210</v>
      </c>
      <c r="O74" t="s">
        <v>475</v>
      </c>
      <c r="P74" t="s">
        <v>242</v>
      </c>
      <c r="Q74" t="s">
        <v>243</v>
      </c>
      <c r="R74" t="s">
        <v>55</v>
      </c>
      <c r="S74" t="s">
        <v>55</v>
      </c>
      <c r="T74" t="s">
        <v>244</v>
      </c>
      <c r="U74" t="s">
        <v>273</v>
      </c>
      <c r="V74" t="s">
        <v>274</v>
      </c>
      <c r="W74" t="s">
        <v>275</v>
      </c>
      <c r="Y74" t="s">
        <v>44</v>
      </c>
      <c r="Z74" t="s">
        <v>45</v>
      </c>
      <c r="AA74" t="s">
        <v>58</v>
      </c>
      <c r="AB74" t="s">
        <v>59</v>
      </c>
      <c r="AC74" t="s">
        <v>80</v>
      </c>
      <c r="AD74" t="s">
        <v>476</v>
      </c>
      <c r="AG74" t="s">
        <v>50</v>
      </c>
      <c r="AH74" t="s">
        <v>501</v>
      </c>
      <c r="AI74">
        <v>40</v>
      </c>
      <c r="AJ74" t="b">
        <f>IFERROR(VLOOKUP(Tabela1[[#This Row],[Ora_Company]],Condições!A:B,2,),FALSE)</f>
        <v>1</v>
      </c>
      <c r="AK74" t="b">
        <f>IFERROR(VLOOKUP(Tabela1[[#This Row],[BUC]],Company_BUC[[BUC]:[LATAM]],3,),FALSE)</f>
        <v>0</v>
      </c>
      <c r="AL74" t="b">
        <f>IFERROR(VLOOKUP(Tabela1[[#This Row],[Ora_Company]]&amp;";"&amp;Tabela1[[#This Row],[BUC]]&amp;";"&amp;Tabela1[[#This Row],[Manager_FullName]],Tabela4[[Concatenate]:[LATAM]],2,),FALSE)</f>
        <v>0</v>
      </c>
      <c r="AM74" s="4" t="b">
        <f>OR(Tabela1[[#This Row],[Company]],Tabela1[[#This Row],[BUC2]],Tabela1[[#This Row],[Manager]])</f>
        <v>1</v>
      </c>
      <c r="AO74" s="3"/>
    </row>
    <row r="75" spans="1:41" x14ac:dyDescent="0.25">
      <c r="A75" t="s">
        <v>751</v>
      </c>
      <c r="B75" t="s">
        <v>752</v>
      </c>
      <c r="C75" t="s">
        <v>584</v>
      </c>
      <c r="D75" s="1"/>
      <c r="E75" t="s">
        <v>476</v>
      </c>
      <c r="F75" t="s">
        <v>473</v>
      </c>
      <c r="G75">
        <v>2147</v>
      </c>
      <c r="H75" t="s">
        <v>268</v>
      </c>
      <c r="I75" t="s">
        <v>474</v>
      </c>
      <c r="J75" t="s">
        <v>475</v>
      </c>
      <c r="K75" t="s">
        <v>54</v>
      </c>
      <c r="L75" t="s">
        <v>54</v>
      </c>
      <c r="M75" t="s">
        <v>54</v>
      </c>
      <c r="N75" t="s">
        <v>210</v>
      </c>
      <c r="O75" t="s">
        <v>475</v>
      </c>
      <c r="P75" t="s">
        <v>242</v>
      </c>
      <c r="Q75" t="s">
        <v>243</v>
      </c>
      <c r="R75" t="s">
        <v>55</v>
      </c>
      <c r="S75" t="s">
        <v>55</v>
      </c>
      <c r="T75" t="s">
        <v>244</v>
      </c>
      <c r="U75" t="s">
        <v>273</v>
      </c>
      <c r="V75" t="s">
        <v>274</v>
      </c>
      <c r="W75" t="s">
        <v>275</v>
      </c>
      <c r="Y75" t="s">
        <v>44</v>
      </c>
      <c r="Z75" t="s">
        <v>45</v>
      </c>
      <c r="AA75" t="s">
        <v>58</v>
      </c>
      <c r="AB75" t="s">
        <v>59</v>
      </c>
      <c r="AC75" t="s">
        <v>80</v>
      </c>
      <c r="AD75" t="s">
        <v>476</v>
      </c>
      <c r="AG75" t="s">
        <v>50</v>
      </c>
      <c r="AH75" t="s">
        <v>501</v>
      </c>
      <c r="AI75">
        <v>40</v>
      </c>
      <c r="AJ75" t="b">
        <f>IFERROR(VLOOKUP(Tabela1[[#This Row],[Ora_Company]],Condições!A:B,2,),FALSE)</f>
        <v>1</v>
      </c>
      <c r="AK75" t="b">
        <f>IFERROR(VLOOKUP(Tabela1[[#This Row],[BUC]],Company_BUC[[BUC]:[LATAM]],3,),FALSE)</f>
        <v>0</v>
      </c>
      <c r="AL75" t="b">
        <f>IFERROR(VLOOKUP(Tabela1[[#This Row],[Ora_Company]]&amp;";"&amp;Tabela1[[#This Row],[BUC]]&amp;";"&amp;Tabela1[[#This Row],[Manager_FullName]],Tabela4[[Concatenate]:[LATAM]],2,),FALSE)</f>
        <v>0</v>
      </c>
      <c r="AM75" s="4" t="b">
        <f>OR(Tabela1[[#This Row],[Company]],Tabela1[[#This Row],[BUC2]],Tabela1[[#This Row],[Manager]])</f>
        <v>1</v>
      </c>
      <c r="AO75" s="3"/>
    </row>
    <row r="76" spans="1:41" x14ac:dyDescent="0.25">
      <c r="A76" t="s">
        <v>753</v>
      </c>
      <c r="B76" t="s">
        <v>754</v>
      </c>
      <c r="C76" t="s">
        <v>584</v>
      </c>
      <c r="D76" s="1"/>
      <c r="E76" t="s">
        <v>476</v>
      </c>
      <c r="F76" t="s">
        <v>473</v>
      </c>
      <c r="G76">
        <v>2147</v>
      </c>
      <c r="H76" t="s">
        <v>268</v>
      </c>
      <c r="I76" t="s">
        <v>474</v>
      </c>
      <c r="J76" t="s">
        <v>475</v>
      </c>
      <c r="K76" t="s">
        <v>54</v>
      </c>
      <c r="L76" t="s">
        <v>54</v>
      </c>
      <c r="M76" t="s">
        <v>54</v>
      </c>
      <c r="N76" t="s">
        <v>210</v>
      </c>
      <c r="O76" t="s">
        <v>475</v>
      </c>
      <c r="P76" t="s">
        <v>242</v>
      </c>
      <c r="Q76" t="s">
        <v>243</v>
      </c>
      <c r="R76" t="s">
        <v>55</v>
      </c>
      <c r="S76" t="s">
        <v>55</v>
      </c>
      <c r="T76" t="s">
        <v>244</v>
      </c>
      <c r="U76" t="s">
        <v>273</v>
      </c>
      <c r="V76" t="s">
        <v>274</v>
      </c>
      <c r="W76" t="s">
        <v>275</v>
      </c>
      <c r="Y76" t="s">
        <v>44</v>
      </c>
      <c r="Z76" t="s">
        <v>45</v>
      </c>
      <c r="AA76" t="s">
        <v>58</v>
      </c>
      <c r="AB76" t="s">
        <v>59</v>
      </c>
      <c r="AC76" t="s">
        <v>80</v>
      </c>
      <c r="AD76" t="s">
        <v>476</v>
      </c>
      <c r="AG76" t="s">
        <v>50</v>
      </c>
      <c r="AH76" t="s">
        <v>501</v>
      </c>
      <c r="AI76">
        <v>40</v>
      </c>
      <c r="AJ76" t="b">
        <f>IFERROR(VLOOKUP(Tabela1[[#This Row],[Ora_Company]],Condições!A:B,2,),FALSE)</f>
        <v>1</v>
      </c>
      <c r="AK76" t="b">
        <f>IFERROR(VLOOKUP(Tabela1[[#This Row],[BUC]],Company_BUC[[BUC]:[LATAM]],3,),FALSE)</f>
        <v>0</v>
      </c>
      <c r="AL76" t="b">
        <f>IFERROR(VLOOKUP(Tabela1[[#This Row],[Ora_Company]]&amp;";"&amp;Tabela1[[#This Row],[BUC]]&amp;";"&amp;Tabela1[[#This Row],[Manager_FullName]],Tabela4[[Concatenate]:[LATAM]],2,),FALSE)</f>
        <v>0</v>
      </c>
      <c r="AM76" s="4" t="b">
        <f>OR(Tabela1[[#This Row],[Company]],Tabela1[[#This Row],[BUC2]],Tabela1[[#This Row],[Manager]])</f>
        <v>1</v>
      </c>
      <c r="AO76" s="3"/>
    </row>
    <row r="77" spans="1:41" x14ac:dyDescent="0.25">
      <c r="A77" t="s">
        <v>755</v>
      </c>
      <c r="B77" t="s">
        <v>756</v>
      </c>
      <c r="C77" t="s">
        <v>584</v>
      </c>
      <c r="D77" s="1"/>
      <c r="E77" t="s">
        <v>476</v>
      </c>
      <c r="F77" t="s">
        <v>473</v>
      </c>
      <c r="G77">
        <v>2147</v>
      </c>
      <c r="H77" t="s">
        <v>268</v>
      </c>
      <c r="I77" t="s">
        <v>474</v>
      </c>
      <c r="J77" t="s">
        <v>475</v>
      </c>
      <c r="K77" t="s">
        <v>54</v>
      </c>
      <c r="L77" t="s">
        <v>54</v>
      </c>
      <c r="M77" t="s">
        <v>54</v>
      </c>
      <c r="N77" t="s">
        <v>210</v>
      </c>
      <c r="O77" t="s">
        <v>475</v>
      </c>
      <c r="P77" t="s">
        <v>242</v>
      </c>
      <c r="Q77" t="s">
        <v>243</v>
      </c>
      <c r="R77" t="s">
        <v>55</v>
      </c>
      <c r="S77" t="s">
        <v>55</v>
      </c>
      <c r="T77" t="s">
        <v>244</v>
      </c>
      <c r="U77" t="s">
        <v>273</v>
      </c>
      <c r="V77" t="s">
        <v>274</v>
      </c>
      <c r="W77" t="s">
        <v>275</v>
      </c>
      <c r="Y77" t="s">
        <v>44</v>
      </c>
      <c r="Z77" t="s">
        <v>45</v>
      </c>
      <c r="AA77" t="s">
        <v>58</v>
      </c>
      <c r="AB77" t="s">
        <v>59</v>
      </c>
      <c r="AC77" t="s">
        <v>80</v>
      </c>
      <c r="AD77" t="s">
        <v>476</v>
      </c>
      <c r="AG77" t="s">
        <v>50</v>
      </c>
      <c r="AH77" t="s">
        <v>501</v>
      </c>
      <c r="AI77">
        <v>40</v>
      </c>
      <c r="AJ77" t="b">
        <f>IFERROR(VLOOKUP(Tabela1[[#This Row],[Ora_Company]],Condições!A:B,2,),FALSE)</f>
        <v>1</v>
      </c>
      <c r="AK77" t="b">
        <f>IFERROR(VLOOKUP(Tabela1[[#This Row],[BUC]],Company_BUC[[BUC]:[LATAM]],3,),FALSE)</f>
        <v>0</v>
      </c>
      <c r="AL77" t="b">
        <f>IFERROR(VLOOKUP(Tabela1[[#This Row],[Ora_Company]]&amp;";"&amp;Tabela1[[#This Row],[BUC]]&amp;";"&amp;Tabela1[[#This Row],[Manager_FullName]],Tabela4[[Concatenate]:[LATAM]],2,),FALSE)</f>
        <v>0</v>
      </c>
      <c r="AM77" s="4" t="b">
        <f>OR(Tabela1[[#This Row],[Company]],Tabela1[[#This Row],[BUC2]],Tabela1[[#This Row],[Manager]])</f>
        <v>1</v>
      </c>
      <c r="AO77" s="3"/>
    </row>
    <row r="78" spans="1:41" x14ac:dyDescent="0.25">
      <c r="A78" t="s">
        <v>757</v>
      </c>
      <c r="B78" t="s">
        <v>758</v>
      </c>
      <c r="C78" t="s">
        <v>584</v>
      </c>
      <c r="D78" s="1"/>
      <c r="E78" t="s">
        <v>495</v>
      </c>
      <c r="F78" t="s">
        <v>473</v>
      </c>
      <c r="G78">
        <v>2147</v>
      </c>
      <c r="H78" t="s">
        <v>268</v>
      </c>
      <c r="I78" t="s">
        <v>474</v>
      </c>
      <c r="J78" t="s">
        <v>475</v>
      </c>
      <c r="K78" t="s">
        <v>54</v>
      </c>
      <c r="L78" t="s">
        <v>54</v>
      </c>
      <c r="M78" t="s">
        <v>54</v>
      </c>
      <c r="N78" t="s">
        <v>210</v>
      </c>
      <c r="O78" t="s">
        <v>475</v>
      </c>
      <c r="P78" t="s">
        <v>242</v>
      </c>
      <c r="Q78" t="s">
        <v>243</v>
      </c>
      <c r="R78" t="s">
        <v>55</v>
      </c>
      <c r="S78" t="s">
        <v>55</v>
      </c>
      <c r="T78" t="s">
        <v>244</v>
      </c>
      <c r="U78" t="s">
        <v>273</v>
      </c>
      <c r="V78" t="s">
        <v>274</v>
      </c>
      <c r="W78" t="s">
        <v>275</v>
      </c>
      <c r="Y78" t="s">
        <v>44</v>
      </c>
      <c r="Z78" t="s">
        <v>45</v>
      </c>
      <c r="AA78" t="s">
        <v>58</v>
      </c>
      <c r="AB78" t="s">
        <v>59</v>
      </c>
      <c r="AC78" t="s">
        <v>80</v>
      </c>
      <c r="AD78" t="s">
        <v>476</v>
      </c>
      <c r="AE78" t="s">
        <v>495</v>
      </c>
      <c r="AG78" t="s">
        <v>50</v>
      </c>
      <c r="AH78" t="s">
        <v>496</v>
      </c>
      <c r="AI78">
        <v>40</v>
      </c>
      <c r="AJ78" t="b">
        <f>IFERROR(VLOOKUP(Tabela1[[#This Row],[Ora_Company]],Condições!A:B,2,),FALSE)</f>
        <v>1</v>
      </c>
      <c r="AK78" t="b">
        <f>IFERROR(VLOOKUP(Tabela1[[#This Row],[BUC]],Company_BUC[[BUC]:[LATAM]],3,),FALSE)</f>
        <v>0</v>
      </c>
      <c r="AL78" t="b">
        <f>IFERROR(VLOOKUP(Tabela1[[#This Row],[Ora_Company]]&amp;";"&amp;Tabela1[[#This Row],[BUC]]&amp;";"&amp;Tabela1[[#This Row],[Manager_FullName]],Tabela4[[Concatenate]:[LATAM]],2,),FALSE)</f>
        <v>0</v>
      </c>
      <c r="AM78" s="4" t="b">
        <f>OR(Tabela1[[#This Row],[Company]],Tabela1[[#This Row],[BUC2]],Tabela1[[#This Row],[Manager]])</f>
        <v>1</v>
      </c>
      <c r="AO78" s="3"/>
    </row>
    <row r="79" spans="1:41" x14ac:dyDescent="0.25">
      <c r="A79" t="s">
        <v>759</v>
      </c>
      <c r="B79" t="s">
        <v>760</v>
      </c>
      <c r="C79" t="s">
        <v>584</v>
      </c>
      <c r="D79" s="1"/>
      <c r="E79" t="s">
        <v>495</v>
      </c>
      <c r="F79" t="s">
        <v>473</v>
      </c>
      <c r="G79">
        <v>2147</v>
      </c>
      <c r="H79" t="s">
        <v>268</v>
      </c>
      <c r="I79" t="s">
        <v>474</v>
      </c>
      <c r="J79" t="s">
        <v>475</v>
      </c>
      <c r="K79" t="s">
        <v>54</v>
      </c>
      <c r="L79" t="s">
        <v>54</v>
      </c>
      <c r="M79" t="s">
        <v>54</v>
      </c>
      <c r="N79" t="s">
        <v>210</v>
      </c>
      <c r="O79" t="s">
        <v>475</v>
      </c>
      <c r="P79" t="s">
        <v>242</v>
      </c>
      <c r="Q79" t="s">
        <v>243</v>
      </c>
      <c r="R79" t="s">
        <v>55</v>
      </c>
      <c r="S79" t="s">
        <v>55</v>
      </c>
      <c r="T79" t="s">
        <v>244</v>
      </c>
      <c r="U79" t="s">
        <v>273</v>
      </c>
      <c r="V79" t="s">
        <v>274</v>
      </c>
      <c r="W79" t="s">
        <v>275</v>
      </c>
      <c r="Y79" t="s">
        <v>44</v>
      </c>
      <c r="Z79" t="s">
        <v>45</v>
      </c>
      <c r="AA79" t="s">
        <v>58</v>
      </c>
      <c r="AB79" t="s">
        <v>59</v>
      </c>
      <c r="AC79" t="s">
        <v>80</v>
      </c>
      <c r="AD79" t="s">
        <v>476</v>
      </c>
      <c r="AE79" t="s">
        <v>495</v>
      </c>
      <c r="AG79" t="s">
        <v>50</v>
      </c>
      <c r="AH79" t="s">
        <v>496</v>
      </c>
      <c r="AI79">
        <v>40</v>
      </c>
      <c r="AJ79" t="b">
        <f>IFERROR(VLOOKUP(Tabela1[[#This Row],[Ora_Company]],Condições!A:B,2,),FALSE)</f>
        <v>1</v>
      </c>
      <c r="AK79" t="b">
        <f>IFERROR(VLOOKUP(Tabela1[[#This Row],[BUC]],Company_BUC[[BUC]:[LATAM]],3,),FALSE)</f>
        <v>0</v>
      </c>
      <c r="AL79" t="b">
        <f>IFERROR(VLOOKUP(Tabela1[[#This Row],[Ora_Company]]&amp;";"&amp;Tabela1[[#This Row],[BUC]]&amp;";"&amp;Tabela1[[#This Row],[Manager_FullName]],Tabela4[[Concatenate]:[LATAM]],2,),FALSE)</f>
        <v>0</v>
      </c>
      <c r="AM79" s="4" t="b">
        <f>OR(Tabela1[[#This Row],[Company]],Tabela1[[#This Row],[BUC2]],Tabela1[[#This Row],[Manager]])</f>
        <v>1</v>
      </c>
      <c r="AO79" s="3"/>
    </row>
    <row r="80" spans="1:41" x14ac:dyDescent="0.25">
      <c r="A80" t="s">
        <v>761</v>
      </c>
      <c r="B80" t="s">
        <v>762</v>
      </c>
      <c r="C80" t="s">
        <v>584</v>
      </c>
      <c r="D80" s="1"/>
      <c r="E80" t="s">
        <v>495</v>
      </c>
      <c r="F80" t="s">
        <v>473</v>
      </c>
      <c r="G80">
        <v>2147</v>
      </c>
      <c r="H80" t="s">
        <v>268</v>
      </c>
      <c r="I80" t="s">
        <v>474</v>
      </c>
      <c r="J80" t="s">
        <v>475</v>
      </c>
      <c r="K80" t="s">
        <v>54</v>
      </c>
      <c r="L80" t="s">
        <v>54</v>
      </c>
      <c r="M80" t="s">
        <v>54</v>
      </c>
      <c r="N80" t="s">
        <v>210</v>
      </c>
      <c r="O80" t="s">
        <v>475</v>
      </c>
      <c r="P80" t="s">
        <v>242</v>
      </c>
      <c r="Q80" t="s">
        <v>243</v>
      </c>
      <c r="R80" t="s">
        <v>55</v>
      </c>
      <c r="S80" t="s">
        <v>55</v>
      </c>
      <c r="T80" t="s">
        <v>244</v>
      </c>
      <c r="U80" t="s">
        <v>273</v>
      </c>
      <c r="V80" t="s">
        <v>274</v>
      </c>
      <c r="W80" t="s">
        <v>275</v>
      </c>
      <c r="Y80" t="s">
        <v>44</v>
      </c>
      <c r="Z80" t="s">
        <v>45</v>
      </c>
      <c r="AA80" t="s">
        <v>58</v>
      </c>
      <c r="AB80" t="s">
        <v>59</v>
      </c>
      <c r="AC80" t="s">
        <v>80</v>
      </c>
      <c r="AD80" t="s">
        <v>476</v>
      </c>
      <c r="AE80" t="s">
        <v>495</v>
      </c>
      <c r="AG80" t="s">
        <v>50</v>
      </c>
      <c r="AH80" t="s">
        <v>496</v>
      </c>
      <c r="AI80">
        <v>40</v>
      </c>
      <c r="AJ80" t="b">
        <f>IFERROR(VLOOKUP(Tabela1[[#This Row],[Ora_Company]],Condições!A:B,2,),FALSE)</f>
        <v>1</v>
      </c>
      <c r="AK80" t="b">
        <f>IFERROR(VLOOKUP(Tabela1[[#This Row],[BUC]],Company_BUC[[BUC]:[LATAM]],3,),FALSE)</f>
        <v>0</v>
      </c>
      <c r="AL80" t="b">
        <f>IFERROR(VLOOKUP(Tabela1[[#This Row],[Ora_Company]]&amp;";"&amp;Tabela1[[#This Row],[BUC]]&amp;";"&amp;Tabela1[[#This Row],[Manager_FullName]],Tabela4[[Concatenate]:[LATAM]],2,),FALSE)</f>
        <v>0</v>
      </c>
      <c r="AM80" s="4" t="b">
        <f>OR(Tabela1[[#This Row],[Company]],Tabela1[[#This Row],[BUC2]],Tabela1[[#This Row],[Manager]])</f>
        <v>1</v>
      </c>
      <c r="AO80" s="3"/>
    </row>
    <row r="81" spans="1:41" x14ac:dyDescent="0.25">
      <c r="A81" t="s">
        <v>763</v>
      </c>
      <c r="B81" t="s">
        <v>764</v>
      </c>
      <c r="C81" t="s">
        <v>584</v>
      </c>
      <c r="D81" s="1"/>
      <c r="E81" t="s">
        <v>495</v>
      </c>
      <c r="F81" t="s">
        <v>473</v>
      </c>
      <c r="G81">
        <v>2147</v>
      </c>
      <c r="H81" t="s">
        <v>268</v>
      </c>
      <c r="I81" t="s">
        <v>474</v>
      </c>
      <c r="J81" t="s">
        <v>475</v>
      </c>
      <c r="K81" t="s">
        <v>54</v>
      </c>
      <c r="L81" t="s">
        <v>54</v>
      </c>
      <c r="M81" t="s">
        <v>54</v>
      </c>
      <c r="N81" t="s">
        <v>210</v>
      </c>
      <c r="O81" t="s">
        <v>475</v>
      </c>
      <c r="P81" t="s">
        <v>242</v>
      </c>
      <c r="Q81" t="s">
        <v>243</v>
      </c>
      <c r="R81" t="s">
        <v>55</v>
      </c>
      <c r="S81" t="s">
        <v>55</v>
      </c>
      <c r="T81" t="s">
        <v>244</v>
      </c>
      <c r="U81" t="s">
        <v>273</v>
      </c>
      <c r="V81" t="s">
        <v>274</v>
      </c>
      <c r="W81" t="s">
        <v>275</v>
      </c>
      <c r="Y81" t="s">
        <v>44</v>
      </c>
      <c r="Z81" t="s">
        <v>45</v>
      </c>
      <c r="AA81" t="s">
        <v>58</v>
      </c>
      <c r="AB81" t="s">
        <v>59</v>
      </c>
      <c r="AC81" t="s">
        <v>80</v>
      </c>
      <c r="AD81" t="s">
        <v>476</v>
      </c>
      <c r="AE81" t="s">
        <v>495</v>
      </c>
      <c r="AG81" t="s">
        <v>50</v>
      </c>
      <c r="AH81" t="s">
        <v>496</v>
      </c>
      <c r="AI81">
        <v>40</v>
      </c>
      <c r="AJ81" t="b">
        <f>IFERROR(VLOOKUP(Tabela1[[#This Row],[Ora_Company]],Condições!A:B,2,),FALSE)</f>
        <v>1</v>
      </c>
      <c r="AK81" t="b">
        <f>IFERROR(VLOOKUP(Tabela1[[#This Row],[BUC]],Company_BUC[[BUC]:[LATAM]],3,),FALSE)</f>
        <v>0</v>
      </c>
      <c r="AL81" t="b">
        <f>IFERROR(VLOOKUP(Tabela1[[#This Row],[Ora_Company]]&amp;";"&amp;Tabela1[[#This Row],[BUC]]&amp;";"&amp;Tabela1[[#This Row],[Manager_FullName]],Tabela4[[Concatenate]:[LATAM]],2,),FALSE)</f>
        <v>0</v>
      </c>
      <c r="AM81" s="4" t="b">
        <f>OR(Tabela1[[#This Row],[Company]],Tabela1[[#This Row],[BUC2]],Tabela1[[#This Row],[Manager]])</f>
        <v>1</v>
      </c>
      <c r="AO81" s="3"/>
    </row>
    <row r="82" spans="1:41" x14ac:dyDescent="0.25">
      <c r="A82" t="s">
        <v>765</v>
      </c>
      <c r="B82" t="s">
        <v>766</v>
      </c>
      <c r="C82" t="s">
        <v>584</v>
      </c>
      <c r="D82" s="1"/>
      <c r="E82" t="s">
        <v>495</v>
      </c>
      <c r="F82" t="s">
        <v>473</v>
      </c>
      <c r="G82">
        <v>2147</v>
      </c>
      <c r="H82" t="s">
        <v>268</v>
      </c>
      <c r="I82" t="s">
        <v>474</v>
      </c>
      <c r="J82" t="s">
        <v>475</v>
      </c>
      <c r="K82" t="s">
        <v>54</v>
      </c>
      <c r="L82" t="s">
        <v>54</v>
      </c>
      <c r="M82" t="s">
        <v>54</v>
      </c>
      <c r="N82" t="s">
        <v>210</v>
      </c>
      <c r="O82" t="s">
        <v>475</v>
      </c>
      <c r="P82" t="s">
        <v>242</v>
      </c>
      <c r="Q82" t="s">
        <v>243</v>
      </c>
      <c r="R82" t="s">
        <v>55</v>
      </c>
      <c r="S82" t="s">
        <v>55</v>
      </c>
      <c r="T82" t="s">
        <v>244</v>
      </c>
      <c r="U82" t="s">
        <v>273</v>
      </c>
      <c r="V82" t="s">
        <v>274</v>
      </c>
      <c r="W82" t="s">
        <v>275</v>
      </c>
      <c r="Y82" t="s">
        <v>44</v>
      </c>
      <c r="Z82" t="s">
        <v>45</v>
      </c>
      <c r="AA82" t="s">
        <v>58</v>
      </c>
      <c r="AB82" t="s">
        <v>59</v>
      </c>
      <c r="AC82" t="s">
        <v>80</v>
      </c>
      <c r="AD82" t="s">
        <v>476</v>
      </c>
      <c r="AE82" t="s">
        <v>495</v>
      </c>
      <c r="AG82" t="s">
        <v>50</v>
      </c>
      <c r="AH82" t="s">
        <v>496</v>
      </c>
      <c r="AI82">
        <v>40</v>
      </c>
      <c r="AJ82" t="b">
        <f>IFERROR(VLOOKUP(Tabela1[[#This Row],[Ora_Company]],Condições!A:B,2,),FALSE)</f>
        <v>1</v>
      </c>
      <c r="AK82" t="b">
        <f>IFERROR(VLOOKUP(Tabela1[[#This Row],[BUC]],Company_BUC[[BUC]:[LATAM]],3,),FALSE)</f>
        <v>0</v>
      </c>
      <c r="AL82" t="b">
        <f>IFERROR(VLOOKUP(Tabela1[[#This Row],[Ora_Company]]&amp;";"&amp;Tabela1[[#This Row],[BUC]]&amp;";"&amp;Tabela1[[#This Row],[Manager_FullName]],Tabela4[[Concatenate]:[LATAM]],2,),FALSE)</f>
        <v>0</v>
      </c>
      <c r="AM82" s="4" t="b">
        <f>OR(Tabela1[[#This Row],[Company]],Tabela1[[#This Row],[BUC2]],Tabela1[[#This Row],[Manager]])</f>
        <v>1</v>
      </c>
      <c r="AO82" s="3"/>
    </row>
    <row r="83" spans="1:41" x14ac:dyDescent="0.25">
      <c r="A83" t="s">
        <v>767</v>
      </c>
      <c r="B83" t="s">
        <v>768</v>
      </c>
      <c r="C83" t="s">
        <v>584</v>
      </c>
      <c r="D83" s="1"/>
      <c r="E83" t="s">
        <v>495</v>
      </c>
      <c r="F83" t="s">
        <v>473</v>
      </c>
      <c r="G83">
        <v>2147</v>
      </c>
      <c r="H83" t="s">
        <v>268</v>
      </c>
      <c r="I83" t="s">
        <v>474</v>
      </c>
      <c r="J83" t="s">
        <v>475</v>
      </c>
      <c r="K83" t="s">
        <v>54</v>
      </c>
      <c r="L83" t="s">
        <v>54</v>
      </c>
      <c r="M83" t="s">
        <v>54</v>
      </c>
      <c r="N83" t="s">
        <v>210</v>
      </c>
      <c r="O83" t="s">
        <v>475</v>
      </c>
      <c r="P83" t="s">
        <v>242</v>
      </c>
      <c r="Q83" t="s">
        <v>243</v>
      </c>
      <c r="R83" t="s">
        <v>55</v>
      </c>
      <c r="S83" t="s">
        <v>55</v>
      </c>
      <c r="T83" t="s">
        <v>244</v>
      </c>
      <c r="U83" t="s">
        <v>273</v>
      </c>
      <c r="V83" t="s">
        <v>274</v>
      </c>
      <c r="W83" t="s">
        <v>275</v>
      </c>
      <c r="Y83" t="s">
        <v>44</v>
      </c>
      <c r="Z83" t="s">
        <v>45</v>
      </c>
      <c r="AA83" t="s">
        <v>58</v>
      </c>
      <c r="AB83" t="s">
        <v>59</v>
      </c>
      <c r="AC83" t="s">
        <v>80</v>
      </c>
      <c r="AD83" t="s">
        <v>476</v>
      </c>
      <c r="AE83" t="s">
        <v>495</v>
      </c>
      <c r="AG83" t="s">
        <v>50</v>
      </c>
      <c r="AH83" t="s">
        <v>496</v>
      </c>
      <c r="AI83">
        <v>40</v>
      </c>
      <c r="AJ83" t="b">
        <f>IFERROR(VLOOKUP(Tabela1[[#This Row],[Ora_Company]],Condições!A:B,2,),FALSE)</f>
        <v>1</v>
      </c>
      <c r="AK83" t="b">
        <f>IFERROR(VLOOKUP(Tabela1[[#This Row],[BUC]],Company_BUC[[BUC]:[LATAM]],3,),FALSE)</f>
        <v>0</v>
      </c>
      <c r="AL83" t="b">
        <f>IFERROR(VLOOKUP(Tabela1[[#This Row],[Ora_Company]]&amp;";"&amp;Tabela1[[#This Row],[BUC]]&amp;";"&amp;Tabela1[[#This Row],[Manager_FullName]],Tabela4[[Concatenate]:[LATAM]],2,),FALSE)</f>
        <v>0</v>
      </c>
      <c r="AM83" s="4" t="b">
        <f>OR(Tabela1[[#This Row],[Company]],Tabela1[[#This Row],[BUC2]],Tabela1[[#This Row],[Manager]])</f>
        <v>1</v>
      </c>
      <c r="AO83" s="3"/>
    </row>
    <row r="84" spans="1:41" x14ac:dyDescent="0.25">
      <c r="A84" t="s">
        <v>769</v>
      </c>
      <c r="B84" t="s">
        <v>770</v>
      </c>
      <c r="C84" t="s">
        <v>235</v>
      </c>
      <c r="D84" s="1"/>
      <c r="E84" t="s">
        <v>478</v>
      </c>
      <c r="F84" t="s">
        <v>393</v>
      </c>
      <c r="G84">
        <v>2167</v>
      </c>
      <c r="H84" t="s">
        <v>353</v>
      </c>
      <c r="I84" t="s">
        <v>388</v>
      </c>
      <c r="J84" t="s">
        <v>389</v>
      </c>
      <c r="K84" t="s">
        <v>54</v>
      </c>
      <c r="L84" t="s">
        <v>54</v>
      </c>
      <c r="M84" t="s">
        <v>149</v>
      </c>
      <c r="N84" t="s">
        <v>150</v>
      </c>
      <c r="O84" t="s">
        <v>150</v>
      </c>
      <c r="P84" t="s">
        <v>71</v>
      </c>
      <c r="Q84" t="s">
        <v>72</v>
      </c>
      <c r="R84" t="s">
        <v>42</v>
      </c>
      <c r="S84" t="s">
        <v>73</v>
      </c>
      <c r="T84" t="s">
        <v>73</v>
      </c>
      <c r="U84" t="s">
        <v>357</v>
      </c>
      <c r="V84" t="s">
        <v>358</v>
      </c>
      <c r="W84" t="s">
        <v>127</v>
      </c>
      <c r="Y84" t="s">
        <v>44</v>
      </c>
      <c r="Z84" t="s">
        <v>45</v>
      </c>
      <c r="AA84" t="s">
        <v>58</v>
      </c>
      <c r="AB84" t="s">
        <v>256</v>
      </c>
      <c r="AC84" t="s">
        <v>299</v>
      </c>
      <c r="AD84" t="s">
        <v>396</v>
      </c>
      <c r="AE84" t="s">
        <v>478</v>
      </c>
      <c r="AG84" t="s">
        <v>50</v>
      </c>
      <c r="AH84" t="s">
        <v>485</v>
      </c>
      <c r="AI84">
        <v>45</v>
      </c>
      <c r="AJ84" t="b">
        <f>IFERROR(VLOOKUP(Tabela1[[#This Row],[Ora_Company]],Condições!A:B,2,),FALSE)</f>
        <v>0</v>
      </c>
      <c r="AK84" t="b">
        <f>IFERROR(VLOOKUP(Tabela1[[#This Row],[BUC]],Company_BUC[[BUC]:[LATAM]],3,),FALSE)</f>
        <v>0</v>
      </c>
      <c r="AL84" t="b">
        <f>IFERROR(VLOOKUP(Tabela1[[#This Row],[Ora_Company]]&amp;";"&amp;Tabela1[[#This Row],[BUC]]&amp;";"&amp;Tabela1[[#This Row],[Manager_FullName]],Tabela4[[Concatenate]:[LATAM]],2,),FALSE)</f>
        <v>0</v>
      </c>
      <c r="AM84" s="4" t="b">
        <f>OR(Tabela1[[#This Row],[Company]],Tabela1[[#This Row],[BUC2]],Tabela1[[#This Row],[Manager]])</f>
        <v>0</v>
      </c>
      <c r="AO84" s="3"/>
    </row>
    <row r="85" spans="1:41" x14ac:dyDescent="0.25">
      <c r="A85" t="s">
        <v>771</v>
      </c>
      <c r="B85" t="s">
        <v>772</v>
      </c>
      <c r="C85" t="s">
        <v>235</v>
      </c>
      <c r="D85" s="1"/>
      <c r="E85" t="s">
        <v>478</v>
      </c>
      <c r="F85" t="s">
        <v>393</v>
      </c>
      <c r="G85">
        <v>2167</v>
      </c>
      <c r="H85" t="s">
        <v>353</v>
      </c>
      <c r="I85" t="s">
        <v>388</v>
      </c>
      <c r="J85" t="s">
        <v>389</v>
      </c>
      <c r="K85" t="s">
        <v>54</v>
      </c>
      <c r="L85" t="s">
        <v>54</v>
      </c>
      <c r="M85" t="s">
        <v>149</v>
      </c>
      <c r="N85" t="s">
        <v>150</v>
      </c>
      <c r="O85" t="s">
        <v>150</v>
      </c>
      <c r="P85" t="s">
        <v>71</v>
      </c>
      <c r="Q85" t="s">
        <v>72</v>
      </c>
      <c r="R85" t="s">
        <v>42</v>
      </c>
      <c r="S85" t="s">
        <v>73</v>
      </c>
      <c r="T85" t="s">
        <v>73</v>
      </c>
      <c r="U85" t="s">
        <v>357</v>
      </c>
      <c r="V85" t="s">
        <v>358</v>
      </c>
      <c r="W85" t="s">
        <v>127</v>
      </c>
      <c r="Y85" t="s">
        <v>44</v>
      </c>
      <c r="Z85" t="s">
        <v>45</v>
      </c>
      <c r="AA85" t="s">
        <v>58</v>
      </c>
      <c r="AB85" t="s">
        <v>256</v>
      </c>
      <c r="AC85" t="s">
        <v>299</v>
      </c>
      <c r="AD85" t="s">
        <v>396</v>
      </c>
      <c r="AE85" t="s">
        <v>478</v>
      </c>
      <c r="AG85" t="s">
        <v>50</v>
      </c>
      <c r="AH85" t="s">
        <v>485</v>
      </c>
      <c r="AI85">
        <v>45</v>
      </c>
      <c r="AJ85" t="b">
        <f>IFERROR(VLOOKUP(Tabela1[[#This Row],[Ora_Company]],Condições!A:B,2,),FALSE)</f>
        <v>0</v>
      </c>
      <c r="AK85" t="b">
        <f>IFERROR(VLOOKUP(Tabela1[[#This Row],[BUC]],Company_BUC[[BUC]:[LATAM]],3,),FALSE)</f>
        <v>0</v>
      </c>
      <c r="AL85" t="b">
        <f>IFERROR(VLOOKUP(Tabela1[[#This Row],[Ora_Company]]&amp;";"&amp;Tabela1[[#This Row],[BUC]]&amp;";"&amp;Tabela1[[#This Row],[Manager_FullName]],Tabela4[[Concatenate]:[LATAM]],2,),FALSE)</f>
        <v>0</v>
      </c>
      <c r="AM85" s="4" t="b">
        <f>OR(Tabela1[[#This Row],[Company]],Tabela1[[#This Row],[BUC2]],Tabela1[[#This Row],[Manager]])</f>
        <v>0</v>
      </c>
      <c r="AO85" s="3"/>
    </row>
    <row r="86" spans="1:41" x14ac:dyDescent="0.25">
      <c r="A86" t="s">
        <v>773</v>
      </c>
      <c r="B86" t="s">
        <v>774</v>
      </c>
      <c r="C86" t="s">
        <v>235</v>
      </c>
      <c r="D86" s="1"/>
      <c r="E86" t="s">
        <v>478</v>
      </c>
      <c r="F86" t="s">
        <v>393</v>
      </c>
      <c r="G86">
        <v>2167</v>
      </c>
      <c r="H86" t="s">
        <v>353</v>
      </c>
      <c r="I86" t="s">
        <v>388</v>
      </c>
      <c r="J86" t="s">
        <v>389</v>
      </c>
      <c r="K86" t="s">
        <v>54</v>
      </c>
      <c r="L86" t="s">
        <v>54</v>
      </c>
      <c r="M86" t="s">
        <v>149</v>
      </c>
      <c r="N86" t="s">
        <v>150</v>
      </c>
      <c r="O86" t="s">
        <v>150</v>
      </c>
      <c r="P86" t="s">
        <v>71</v>
      </c>
      <c r="Q86" t="s">
        <v>72</v>
      </c>
      <c r="R86" t="s">
        <v>42</v>
      </c>
      <c r="S86" t="s">
        <v>73</v>
      </c>
      <c r="T86" t="s">
        <v>73</v>
      </c>
      <c r="U86" t="s">
        <v>357</v>
      </c>
      <c r="V86" t="s">
        <v>358</v>
      </c>
      <c r="W86" t="s">
        <v>127</v>
      </c>
      <c r="Y86" t="s">
        <v>44</v>
      </c>
      <c r="Z86" t="s">
        <v>45</v>
      </c>
      <c r="AA86" t="s">
        <v>58</v>
      </c>
      <c r="AB86" t="s">
        <v>256</v>
      </c>
      <c r="AC86" t="s">
        <v>299</v>
      </c>
      <c r="AD86" t="s">
        <v>396</v>
      </c>
      <c r="AE86" t="s">
        <v>478</v>
      </c>
      <c r="AG86" t="s">
        <v>50</v>
      </c>
      <c r="AH86" t="s">
        <v>485</v>
      </c>
      <c r="AI86">
        <v>45</v>
      </c>
      <c r="AJ86" t="b">
        <f>IFERROR(VLOOKUP(Tabela1[[#This Row],[Ora_Company]],Condições!A:B,2,),FALSE)</f>
        <v>0</v>
      </c>
      <c r="AK86" t="b">
        <f>IFERROR(VLOOKUP(Tabela1[[#This Row],[BUC]],Company_BUC[[BUC]:[LATAM]],3,),FALSE)</f>
        <v>0</v>
      </c>
      <c r="AL86" t="b">
        <f>IFERROR(VLOOKUP(Tabela1[[#This Row],[Ora_Company]]&amp;";"&amp;Tabela1[[#This Row],[BUC]]&amp;";"&amp;Tabela1[[#This Row],[Manager_FullName]],Tabela4[[Concatenate]:[LATAM]],2,),FALSE)</f>
        <v>0</v>
      </c>
      <c r="AM86" s="4" t="b">
        <f>OR(Tabela1[[#This Row],[Company]],Tabela1[[#This Row],[BUC2]],Tabela1[[#This Row],[Manager]])</f>
        <v>0</v>
      </c>
      <c r="AO86" s="3"/>
    </row>
    <row r="87" spans="1:41" x14ac:dyDescent="0.25">
      <c r="A87" t="s">
        <v>775</v>
      </c>
      <c r="B87" t="s">
        <v>776</v>
      </c>
      <c r="C87" t="s">
        <v>235</v>
      </c>
      <c r="D87" s="1"/>
      <c r="E87" t="s">
        <v>478</v>
      </c>
      <c r="F87" t="s">
        <v>393</v>
      </c>
      <c r="G87">
        <v>2167</v>
      </c>
      <c r="H87" t="s">
        <v>353</v>
      </c>
      <c r="I87" t="s">
        <v>388</v>
      </c>
      <c r="J87" t="s">
        <v>389</v>
      </c>
      <c r="K87" t="s">
        <v>54</v>
      </c>
      <c r="L87" t="s">
        <v>54</v>
      </c>
      <c r="M87" t="s">
        <v>149</v>
      </c>
      <c r="N87" t="s">
        <v>150</v>
      </c>
      <c r="O87" t="s">
        <v>150</v>
      </c>
      <c r="P87" t="s">
        <v>71</v>
      </c>
      <c r="Q87" t="s">
        <v>72</v>
      </c>
      <c r="R87" t="s">
        <v>42</v>
      </c>
      <c r="S87" t="s">
        <v>73</v>
      </c>
      <c r="T87" t="s">
        <v>73</v>
      </c>
      <c r="U87" t="s">
        <v>357</v>
      </c>
      <c r="V87" t="s">
        <v>358</v>
      </c>
      <c r="W87" t="s">
        <v>127</v>
      </c>
      <c r="Y87" t="s">
        <v>44</v>
      </c>
      <c r="Z87" t="s">
        <v>45</v>
      </c>
      <c r="AA87" t="s">
        <v>58</v>
      </c>
      <c r="AB87" t="s">
        <v>256</v>
      </c>
      <c r="AC87" t="s">
        <v>299</v>
      </c>
      <c r="AD87" t="s">
        <v>396</v>
      </c>
      <c r="AE87" t="s">
        <v>478</v>
      </c>
      <c r="AG87" t="s">
        <v>50</v>
      </c>
      <c r="AH87" t="s">
        <v>485</v>
      </c>
      <c r="AI87">
        <v>45</v>
      </c>
      <c r="AJ87" t="b">
        <f>IFERROR(VLOOKUP(Tabela1[[#This Row],[Ora_Company]],Condições!A:B,2,),FALSE)</f>
        <v>0</v>
      </c>
      <c r="AK87" t="b">
        <f>IFERROR(VLOOKUP(Tabela1[[#This Row],[BUC]],Company_BUC[[BUC]:[LATAM]],3,),FALSE)</f>
        <v>0</v>
      </c>
      <c r="AL87" t="b">
        <f>IFERROR(VLOOKUP(Tabela1[[#This Row],[Ora_Company]]&amp;";"&amp;Tabela1[[#This Row],[BUC]]&amp;";"&amp;Tabela1[[#This Row],[Manager_FullName]],Tabela4[[Concatenate]:[LATAM]],2,),FALSE)</f>
        <v>0</v>
      </c>
      <c r="AM87" s="4" t="b">
        <f>OR(Tabela1[[#This Row],[Company]],Tabela1[[#This Row],[BUC2]],Tabela1[[#This Row],[Manager]])</f>
        <v>0</v>
      </c>
      <c r="AO87" s="3"/>
    </row>
    <row r="88" spans="1:41" x14ac:dyDescent="0.25">
      <c r="A88" t="s">
        <v>777</v>
      </c>
      <c r="B88" t="s">
        <v>778</v>
      </c>
      <c r="C88" t="s">
        <v>235</v>
      </c>
      <c r="D88" s="1"/>
      <c r="E88" t="s">
        <v>478</v>
      </c>
      <c r="F88" t="s">
        <v>393</v>
      </c>
      <c r="G88">
        <v>2167</v>
      </c>
      <c r="H88" t="s">
        <v>353</v>
      </c>
      <c r="I88" t="s">
        <v>388</v>
      </c>
      <c r="J88" t="s">
        <v>389</v>
      </c>
      <c r="K88" t="s">
        <v>54</v>
      </c>
      <c r="L88" t="s">
        <v>54</v>
      </c>
      <c r="M88" t="s">
        <v>149</v>
      </c>
      <c r="N88" t="s">
        <v>150</v>
      </c>
      <c r="O88" t="s">
        <v>150</v>
      </c>
      <c r="P88" t="s">
        <v>71</v>
      </c>
      <c r="Q88" t="s">
        <v>72</v>
      </c>
      <c r="R88" t="s">
        <v>42</v>
      </c>
      <c r="S88" t="s">
        <v>73</v>
      </c>
      <c r="T88" t="s">
        <v>73</v>
      </c>
      <c r="U88" t="s">
        <v>357</v>
      </c>
      <c r="V88" t="s">
        <v>358</v>
      </c>
      <c r="W88" t="s">
        <v>127</v>
      </c>
      <c r="Y88" t="s">
        <v>44</v>
      </c>
      <c r="Z88" t="s">
        <v>45</v>
      </c>
      <c r="AA88" t="s">
        <v>58</v>
      </c>
      <c r="AB88" t="s">
        <v>256</v>
      </c>
      <c r="AC88" t="s">
        <v>299</v>
      </c>
      <c r="AD88" t="s">
        <v>396</v>
      </c>
      <c r="AE88" t="s">
        <v>478</v>
      </c>
      <c r="AG88" t="s">
        <v>50</v>
      </c>
      <c r="AH88" t="s">
        <v>485</v>
      </c>
      <c r="AI88">
        <v>45</v>
      </c>
      <c r="AJ88" t="b">
        <f>IFERROR(VLOOKUP(Tabela1[[#This Row],[Ora_Company]],Condições!A:B,2,),FALSE)</f>
        <v>0</v>
      </c>
      <c r="AK88" t="b">
        <f>IFERROR(VLOOKUP(Tabela1[[#This Row],[BUC]],Company_BUC[[BUC]:[LATAM]],3,),FALSE)</f>
        <v>0</v>
      </c>
      <c r="AL88" t="b">
        <f>IFERROR(VLOOKUP(Tabela1[[#This Row],[Ora_Company]]&amp;";"&amp;Tabela1[[#This Row],[BUC]]&amp;";"&amp;Tabela1[[#This Row],[Manager_FullName]],Tabela4[[Concatenate]:[LATAM]],2,),FALSE)</f>
        <v>0</v>
      </c>
      <c r="AM88" s="4" t="b">
        <f>OR(Tabela1[[#This Row],[Company]],Tabela1[[#This Row],[BUC2]],Tabela1[[#This Row],[Manager]])</f>
        <v>0</v>
      </c>
      <c r="AO88" s="3"/>
    </row>
    <row r="89" spans="1:41" x14ac:dyDescent="0.25">
      <c r="A89" t="s">
        <v>779</v>
      </c>
      <c r="B89" t="s">
        <v>780</v>
      </c>
      <c r="C89" t="s">
        <v>235</v>
      </c>
      <c r="D89" s="1"/>
      <c r="E89" t="s">
        <v>478</v>
      </c>
      <c r="F89" t="s">
        <v>393</v>
      </c>
      <c r="G89">
        <v>2167</v>
      </c>
      <c r="H89" t="s">
        <v>353</v>
      </c>
      <c r="I89" t="s">
        <v>388</v>
      </c>
      <c r="J89" t="s">
        <v>389</v>
      </c>
      <c r="K89" t="s">
        <v>54</v>
      </c>
      <c r="L89" t="s">
        <v>54</v>
      </c>
      <c r="M89" t="s">
        <v>149</v>
      </c>
      <c r="N89" t="s">
        <v>150</v>
      </c>
      <c r="O89" t="s">
        <v>150</v>
      </c>
      <c r="P89" t="s">
        <v>71</v>
      </c>
      <c r="Q89" t="s">
        <v>72</v>
      </c>
      <c r="R89" t="s">
        <v>42</v>
      </c>
      <c r="S89" t="s">
        <v>73</v>
      </c>
      <c r="T89" t="s">
        <v>73</v>
      </c>
      <c r="U89" t="s">
        <v>357</v>
      </c>
      <c r="V89" t="s">
        <v>358</v>
      </c>
      <c r="W89" t="s">
        <v>127</v>
      </c>
      <c r="Y89" t="s">
        <v>44</v>
      </c>
      <c r="Z89" t="s">
        <v>45</v>
      </c>
      <c r="AA89" t="s">
        <v>58</v>
      </c>
      <c r="AB89" t="s">
        <v>256</v>
      </c>
      <c r="AC89" t="s">
        <v>299</v>
      </c>
      <c r="AD89" t="s">
        <v>396</v>
      </c>
      <c r="AE89" t="s">
        <v>478</v>
      </c>
      <c r="AG89" t="s">
        <v>50</v>
      </c>
      <c r="AH89" t="s">
        <v>485</v>
      </c>
      <c r="AI89">
        <v>45</v>
      </c>
      <c r="AJ89" t="b">
        <f>IFERROR(VLOOKUP(Tabela1[[#This Row],[Ora_Company]],Condições!A:B,2,),FALSE)</f>
        <v>0</v>
      </c>
      <c r="AK89" t="b">
        <f>IFERROR(VLOOKUP(Tabela1[[#This Row],[BUC]],Company_BUC[[BUC]:[LATAM]],3,),FALSE)</f>
        <v>0</v>
      </c>
      <c r="AL89" t="b">
        <f>IFERROR(VLOOKUP(Tabela1[[#This Row],[Ora_Company]]&amp;";"&amp;Tabela1[[#This Row],[BUC]]&amp;";"&amp;Tabela1[[#This Row],[Manager_FullName]],Tabela4[[Concatenate]:[LATAM]],2,),FALSE)</f>
        <v>0</v>
      </c>
      <c r="AM89" s="4" t="b">
        <f>OR(Tabela1[[#This Row],[Company]],Tabela1[[#This Row],[BUC2]],Tabela1[[#This Row],[Manager]])</f>
        <v>0</v>
      </c>
      <c r="AO89" s="3"/>
    </row>
    <row r="90" spans="1:41" x14ac:dyDescent="0.25">
      <c r="A90" t="s">
        <v>781</v>
      </c>
      <c r="B90" t="s">
        <v>782</v>
      </c>
      <c r="C90" t="s">
        <v>570</v>
      </c>
      <c r="D90" s="1"/>
      <c r="E90" t="s">
        <v>527</v>
      </c>
      <c r="F90" t="s">
        <v>549</v>
      </c>
      <c r="G90">
        <v>3578</v>
      </c>
      <c r="H90" t="s">
        <v>433</v>
      </c>
      <c r="I90" t="s">
        <v>329</v>
      </c>
      <c r="J90" t="s">
        <v>330</v>
      </c>
      <c r="K90" t="s">
        <v>54</v>
      </c>
      <c r="L90" t="s">
        <v>54</v>
      </c>
      <c r="M90" t="s">
        <v>54</v>
      </c>
      <c r="N90" t="s">
        <v>54</v>
      </c>
      <c r="O90" t="s">
        <v>54</v>
      </c>
      <c r="P90" t="s">
        <v>550</v>
      </c>
      <c r="Q90" t="s">
        <v>548</v>
      </c>
      <c r="R90" t="s">
        <v>60</v>
      </c>
      <c r="S90" t="s">
        <v>93</v>
      </c>
      <c r="T90" t="s">
        <v>551</v>
      </c>
      <c r="U90" t="s">
        <v>121</v>
      </c>
      <c r="V90" t="s">
        <v>122</v>
      </c>
      <c r="W90" t="s">
        <v>123</v>
      </c>
      <c r="Y90" t="s">
        <v>44</v>
      </c>
      <c r="Z90" t="s">
        <v>45</v>
      </c>
      <c r="AA90" t="s">
        <v>58</v>
      </c>
      <c r="AB90" t="s">
        <v>94</v>
      </c>
      <c r="AC90" t="s">
        <v>527</v>
      </c>
      <c r="AG90" t="s">
        <v>50</v>
      </c>
      <c r="AH90" t="s">
        <v>552</v>
      </c>
      <c r="AI90">
        <v>35</v>
      </c>
      <c r="AJ90" t="b">
        <f>IFERROR(VLOOKUP(Tabela1[[#This Row],[Ora_Company]],Condições!A:B,2,),FALSE)</f>
        <v>0</v>
      </c>
      <c r="AK90" t="b">
        <f>IFERROR(VLOOKUP(Tabela1[[#This Row],[BUC]],Company_BUC[[BUC]:[LATAM]],3,),FALSE)</f>
        <v>0</v>
      </c>
      <c r="AL90" t="b">
        <f>IFERROR(VLOOKUP(Tabela1[[#This Row],[Ora_Company]]&amp;";"&amp;Tabela1[[#This Row],[BUC]]&amp;";"&amp;Tabela1[[#This Row],[Manager_FullName]],Tabela4[[Concatenate]:[LATAM]],2,),FALSE)</f>
        <v>0</v>
      </c>
      <c r="AM90" s="4" t="b">
        <f>OR(Tabela1[[#This Row],[Company]],Tabela1[[#This Row],[BUC2]],Tabela1[[#This Row],[Manager]])</f>
        <v>0</v>
      </c>
      <c r="AO90" s="3"/>
    </row>
    <row r="91" spans="1:41" x14ac:dyDescent="0.25">
      <c r="A91" t="s">
        <v>783</v>
      </c>
      <c r="B91" t="s">
        <v>784</v>
      </c>
      <c r="C91" t="s">
        <v>186</v>
      </c>
      <c r="D91" s="1"/>
      <c r="E91" t="s">
        <v>428</v>
      </c>
      <c r="F91" t="s">
        <v>515</v>
      </c>
      <c r="G91">
        <v>3801</v>
      </c>
      <c r="H91" t="s">
        <v>245</v>
      </c>
      <c r="I91" t="s">
        <v>246</v>
      </c>
      <c r="J91" t="s">
        <v>247</v>
      </c>
      <c r="K91" t="s">
        <v>37</v>
      </c>
      <c r="L91" t="s">
        <v>38</v>
      </c>
      <c r="M91" t="s">
        <v>68</v>
      </c>
      <c r="N91" t="s">
        <v>69</v>
      </c>
      <c r="O91" t="s">
        <v>70</v>
      </c>
      <c r="P91" t="s">
        <v>341</v>
      </c>
      <c r="Q91" t="s">
        <v>342</v>
      </c>
      <c r="R91" t="s">
        <v>42</v>
      </c>
      <c r="S91" t="s">
        <v>67</v>
      </c>
      <c r="T91" t="s">
        <v>67</v>
      </c>
      <c r="U91" t="s">
        <v>109</v>
      </c>
      <c r="V91" t="s">
        <v>110</v>
      </c>
      <c r="W91" t="s">
        <v>43</v>
      </c>
      <c r="Y91" t="s">
        <v>44</v>
      </c>
      <c r="Z91" t="s">
        <v>45</v>
      </c>
      <c r="AA91" t="s">
        <v>58</v>
      </c>
      <c r="AB91" t="s">
        <v>94</v>
      </c>
      <c r="AC91" t="s">
        <v>221</v>
      </c>
      <c r="AD91" t="s">
        <v>286</v>
      </c>
      <c r="AE91" t="s">
        <v>428</v>
      </c>
      <c r="AG91" t="s">
        <v>50</v>
      </c>
      <c r="AH91" t="s">
        <v>479</v>
      </c>
      <c r="AI91">
        <v>40</v>
      </c>
      <c r="AJ91" t="b">
        <f>IFERROR(VLOOKUP(Tabela1[[#This Row],[Ora_Company]],Condições!A:B,2,),FALSE)</f>
        <v>0</v>
      </c>
      <c r="AK91" t="b">
        <f>IFERROR(VLOOKUP(Tabela1[[#This Row],[BUC]],Company_BUC[[BUC]:[LATAM]],3,),FALSE)</f>
        <v>0</v>
      </c>
      <c r="AL91" t="b">
        <f>IFERROR(VLOOKUP(Tabela1[[#This Row],[Ora_Company]]&amp;";"&amp;Tabela1[[#This Row],[BUC]]&amp;";"&amp;Tabela1[[#This Row],[Manager_FullName]],Tabela4[[Concatenate]:[LATAM]],2,),FALSE)</f>
        <v>0</v>
      </c>
      <c r="AM91" s="4" t="b">
        <f>OR(Tabela1[[#This Row],[Company]],Tabela1[[#This Row],[BUC2]],Tabela1[[#This Row],[Manager]])</f>
        <v>0</v>
      </c>
      <c r="AO91" s="3"/>
    </row>
    <row r="92" spans="1:41" x14ac:dyDescent="0.25">
      <c r="A92" t="s">
        <v>785</v>
      </c>
      <c r="B92" t="s">
        <v>786</v>
      </c>
      <c r="C92" t="s">
        <v>327</v>
      </c>
      <c r="D92" s="1"/>
      <c r="E92" t="s">
        <v>494</v>
      </c>
      <c r="F92" t="s">
        <v>429</v>
      </c>
      <c r="G92">
        <v>2074</v>
      </c>
      <c r="H92" t="s">
        <v>36</v>
      </c>
      <c r="I92" t="s">
        <v>296</v>
      </c>
      <c r="J92" t="s">
        <v>297</v>
      </c>
      <c r="K92" t="s">
        <v>54</v>
      </c>
      <c r="L92" t="s">
        <v>54</v>
      </c>
      <c r="M92" t="s">
        <v>149</v>
      </c>
      <c r="N92" t="s">
        <v>150</v>
      </c>
      <c r="O92" t="s">
        <v>150</v>
      </c>
      <c r="P92" t="s">
        <v>71</v>
      </c>
      <c r="Q92" t="s">
        <v>72</v>
      </c>
      <c r="R92" t="s">
        <v>42</v>
      </c>
      <c r="S92" t="s">
        <v>73</v>
      </c>
      <c r="T92" t="s">
        <v>73</v>
      </c>
      <c r="U92" t="s">
        <v>190</v>
      </c>
      <c r="V92" t="s">
        <v>191</v>
      </c>
      <c r="W92" t="s">
        <v>43</v>
      </c>
      <c r="Y92" t="s">
        <v>44</v>
      </c>
      <c r="Z92" t="s">
        <v>45</v>
      </c>
      <c r="AA92" t="s">
        <v>58</v>
      </c>
      <c r="AB92" t="s">
        <v>256</v>
      </c>
      <c r="AC92" t="s">
        <v>299</v>
      </c>
      <c r="AD92" t="s">
        <v>300</v>
      </c>
      <c r="AE92" t="s">
        <v>423</v>
      </c>
      <c r="AF92" t="s">
        <v>494</v>
      </c>
      <c r="AG92" t="s">
        <v>50</v>
      </c>
      <c r="AH92" t="s">
        <v>606</v>
      </c>
      <c r="AI92">
        <v>40</v>
      </c>
      <c r="AJ92" t="b">
        <f>IFERROR(VLOOKUP(Tabela1[[#This Row],[Ora_Company]],Condições!A:B,2,),FALSE)</f>
        <v>0</v>
      </c>
      <c r="AK92" t="b">
        <f>IFERROR(VLOOKUP(Tabela1[[#This Row],[BUC]],Company_BUC[[BUC]:[LATAM]],3,),FALSE)</f>
        <v>0</v>
      </c>
      <c r="AL92" t="b">
        <f>IFERROR(VLOOKUP(Tabela1[[#This Row],[Ora_Company]]&amp;";"&amp;Tabela1[[#This Row],[BUC]]&amp;";"&amp;Tabela1[[#This Row],[Manager_FullName]],Tabela4[[Concatenate]:[LATAM]],2,),FALSE)</f>
        <v>0</v>
      </c>
      <c r="AM92" s="4" t="b">
        <f>OR(Tabela1[[#This Row],[Company]],Tabela1[[#This Row],[BUC2]],Tabela1[[#This Row],[Manager]])</f>
        <v>0</v>
      </c>
      <c r="AO92" s="3"/>
    </row>
    <row r="93" spans="1:41" x14ac:dyDescent="0.25">
      <c r="A93" t="s">
        <v>787</v>
      </c>
      <c r="B93" t="s">
        <v>788</v>
      </c>
      <c r="C93" t="s">
        <v>327</v>
      </c>
      <c r="D93" s="1"/>
      <c r="E93" t="s">
        <v>494</v>
      </c>
      <c r="F93" t="s">
        <v>429</v>
      </c>
      <c r="G93">
        <v>2074</v>
      </c>
      <c r="H93" t="s">
        <v>36</v>
      </c>
      <c r="I93" t="s">
        <v>296</v>
      </c>
      <c r="J93" t="s">
        <v>297</v>
      </c>
      <c r="K93" t="s">
        <v>54</v>
      </c>
      <c r="L93" t="s">
        <v>54</v>
      </c>
      <c r="M93" t="s">
        <v>149</v>
      </c>
      <c r="N93" t="s">
        <v>150</v>
      </c>
      <c r="O93" t="s">
        <v>150</v>
      </c>
      <c r="P93" t="s">
        <v>71</v>
      </c>
      <c r="Q93" t="s">
        <v>72</v>
      </c>
      <c r="R93" t="s">
        <v>42</v>
      </c>
      <c r="S93" t="s">
        <v>73</v>
      </c>
      <c r="T93" t="s">
        <v>73</v>
      </c>
      <c r="U93" t="s">
        <v>190</v>
      </c>
      <c r="V93" t="s">
        <v>191</v>
      </c>
      <c r="W93" t="s">
        <v>43</v>
      </c>
      <c r="Y93" t="s">
        <v>44</v>
      </c>
      <c r="Z93" t="s">
        <v>45</v>
      </c>
      <c r="AA93" t="s">
        <v>58</v>
      </c>
      <c r="AB93" t="s">
        <v>256</v>
      </c>
      <c r="AC93" t="s">
        <v>299</v>
      </c>
      <c r="AD93" t="s">
        <v>300</v>
      </c>
      <c r="AE93" t="s">
        <v>423</v>
      </c>
      <c r="AF93" t="s">
        <v>494</v>
      </c>
      <c r="AG93" t="s">
        <v>50</v>
      </c>
      <c r="AH93" t="s">
        <v>606</v>
      </c>
      <c r="AI93">
        <v>40</v>
      </c>
      <c r="AJ93" t="b">
        <f>IFERROR(VLOOKUP(Tabela1[[#This Row],[Ora_Company]],Condições!A:B,2,),FALSE)</f>
        <v>0</v>
      </c>
      <c r="AK93" t="b">
        <f>IFERROR(VLOOKUP(Tabela1[[#This Row],[BUC]],Company_BUC[[BUC]:[LATAM]],3,),FALSE)</f>
        <v>0</v>
      </c>
      <c r="AL93" t="b">
        <f>IFERROR(VLOOKUP(Tabela1[[#This Row],[Ora_Company]]&amp;";"&amp;Tabela1[[#This Row],[BUC]]&amp;";"&amp;Tabela1[[#This Row],[Manager_FullName]],Tabela4[[Concatenate]:[LATAM]],2,),FALSE)</f>
        <v>0</v>
      </c>
      <c r="AM93" s="4" t="b">
        <f>OR(Tabela1[[#This Row],[Company]],Tabela1[[#This Row],[BUC2]],Tabela1[[#This Row],[Manager]])</f>
        <v>0</v>
      </c>
      <c r="AO93" s="3"/>
    </row>
    <row r="94" spans="1:41" x14ac:dyDescent="0.25">
      <c r="A94" t="s">
        <v>789</v>
      </c>
      <c r="B94" t="s">
        <v>790</v>
      </c>
      <c r="C94" t="s">
        <v>219</v>
      </c>
      <c r="D94" s="1"/>
      <c r="E94" t="s">
        <v>172</v>
      </c>
      <c r="F94" t="s">
        <v>211</v>
      </c>
      <c r="G94">
        <v>2074</v>
      </c>
      <c r="H94" t="s">
        <v>36</v>
      </c>
      <c r="I94" t="s">
        <v>132</v>
      </c>
      <c r="J94" t="s">
        <v>133</v>
      </c>
      <c r="K94" t="s">
        <v>37</v>
      </c>
      <c r="L94" t="s">
        <v>38</v>
      </c>
      <c r="M94" t="s">
        <v>39</v>
      </c>
      <c r="N94" t="s">
        <v>134</v>
      </c>
      <c r="O94" t="s">
        <v>135</v>
      </c>
      <c r="P94" t="s">
        <v>106</v>
      </c>
      <c r="Q94" t="s">
        <v>107</v>
      </c>
      <c r="R94" t="s">
        <v>42</v>
      </c>
      <c r="S94" t="s">
        <v>88</v>
      </c>
      <c r="T94" t="s">
        <v>88</v>
      </c>
      <c r="U94" t="s">
        <v>101</v>
      </c>
      <c r="V94" t="s">
        <v>102</v>
      </c>
      <c r="W94" t="s">
        <v>43</v>
      </c>
      <c r="Y94" t="s">
        <v>44</v>
      </c>
      <c r="Z94" t="s">
        <v>45</v>
      </c>
      <c r="AA94" t="s">
        <v>46</v>
      </c>
      <c r="AB94" t="s">
        <v>74</v>
      </c>
      <c r="AC94" t="s">
        <v>154</v>
      </c>
      <c r="AD94" t="s">
        <v>173</v>
      </c>
      <c r="AE94" t="s">
        <v>172</v>
      </c>
      <c r="AG94" t="s">
        <v>50</v>
      </c>
      <c r="AH94" t="s">
        <v>174</v>
      </c>
      <c r="AI94">
        <v>40</v>
      </c>
      <c r="AJ94" t="b">
        <f>IFERROR(VLOOKUP(Tabela1[[#This Row],[Ora_Company]],Condições!A:B,2,),FALSE)</f>
        <v>0</v>
      </c>
      <c r="AK94" t="b">
        <f>IFERROR(VLOOKUP(Tabela1[[#This Row],[BUC]],Company_BUC[[BUC]:[LATAM]],3,),FALSE)</f>
        <v>0</v>
      </c>
      <c r="AL94" t="b">
        <f>IFERROR(VLOOKUP(Tabela1[[#This Row],[Ora_Company]]&amp;";"&amp;Tabela1[[#This Row],[BUC]]&amp;";"&amp;Tabela1[[#This Row],[Manager_FullName]],Tabela4[[Concatenate]:[LATAM]],2,),FALSE)</f>
        <v>0</v>
      </c>
      <c r="AM94" s="4" t="b">
        <f>OR(Tabela1[[#This Row],[Company]],Tabela1[[#This Row],[BUC2]],Tabela1[[#This Row],[Manager]])</f>
        <v>0</v>
      </c>
      <c r="AO94" s="3"/>
    </row>
    <row r="95" spans="1:41" x14ac:dyDescent="0.25">
      <c r="A95" t="s">
        <v>791</v>
      </c>
      <c r="B95" t="s">
        <v>792</v>
      </c>
      <c r="C95" t="s">
        <v>83</v>
      </c>
      <c r="D95" s="1"/>
      <c r="E95" t="s">
        <v>172</v>
      </c>
      <c r="F95" t="s">
        <v>211</v>
      </c>
      <c r="G95">
        <v>2074</v>
      </c>
      <c r="H95" t="s">
        <v>36</v>
      </c>
      <c r="I95" t="s">
        <v>132</v>
      </c>
      <c r="J95" t="s">
        <v>133</v>
      </c>
      <c r="K95" t="s">
        <v>37</v>
      </c>
      <c r="L95" t="s">
        <v>38</v>
      </c>
      <c r="M95" t="s">
        <v>39</v>
      </c>
      <c r="N95" t="s">
        <v>134</v>
      </c>
      <c r="O95" t="s">
        <v>135</v>
      </c>
      <c r="P95" t="s">
        <v>106</v>
      </c>
      <c r="Q95" t="s">
        <v>107</v>
      </c>
      <c r="R95" t="s">
        <v>42</v>
      </c>
      <c r="S95" t="s">
        <v>88</v>
      </c>
      <c r="T95" t="s">
        <v>88</v>
      </c>
      <c r="U95" t="s">
        <v>101</v>
      </c>
      <c r="V95" t="s">
        <v>102</v>
      </c>
      <c r="W95" t="s">
        <v>43</v>
      </c>
      <c r="Y95" t="s">
        <v>44</v>
      </c>
      <c r="Z95" t="s">
        <v>45</v>
      </c>
      <c r="AA95" t="s">
        <v>46</v>
      </c>
      <c r="AB95" t="s">
        <v>74</v>
      </c>
      <c r="AC95" t="s">
        <v>154</v>
      </c>
      <c r="AD95" t="s">
        <v>173</v>
      </c>
      <c r="AE95" t="s">
        <v>172</v>
      </c>
      <c r="AG95" t="s">
        <v>50</v>
      </c>
      <c r="AH95" t="s">
        <v>174</v>
      </c>
      <c r="AI95">
        <v>40</v>
      </c>
      <c r="AJ95" t="b">
        <f>IFERROR(VLOOKUP(Tabela1[[#This Row],[Ora_Company]],Condições!A:B,2,),FALSE)</f>
        <v>0</v>
      </c>
      <c r="AK95" t="b">
        <f>IFERROR(VLOOKUP(Tabela1[[#This Row],[BUC]],Company_BUC[[BUC]:[LATAM]],3,),FALSE)</f>
        <v>0</v>
      </c>
      <c r="AL95" t="b">
        <f>IFERROR(VLOOKUP(Tabela1[[#This Row],[Ora_Company]]&amp;";"&amp;Tabela1[[#This Row],[BUC]]&amp;";"&amp;Tabela1[[#This Row],[Manager_FullName]],Tabela4[[Concatenate]:[LATAM]],2,),FALSE)</f>
        <v>0</v>
      </c>
      <c r="AM95" s="4" t="b">
        <f>OR(Tabela1[[#This Row],[Company]],Tabela1[[#This Row],[BUC2]],Tabela1[[#This Row],[Manager]])</f>
        <v>0</v>
      </c>
      <c r="AO95" s="3"/>
    </row>
    <row r="96" spans="1:41" x14ac:dyDescent="0.25">
      <c r="A96" t="s">
        <v>793</v>
      </c>
      <c r="B96" t="s">
        <v>794</v>
      </c>
      <c r="C96" t="s">
        <v>327</v>
      </c>
      <c r="D96" s="1"/>
      <c r="E96" t="s">
        <v>494</v>
      </c>
      <c r="F96" t="s">
        <v>429</v>
      </c>
      <c r="G96">
        <v>2074</v>
      </c>
      <c r="H96" t="s">
        <v>36</v>
      </c>
      <c r="I96" t="s">
        <v>296</v>
      </c>
      <c r="J96" t="s">
        <v>297</v>
      </c>
      <c r="K96" t="s">
        <v>54</v>
      </c>
      <c r="L96" t="s">
        <v>54</v>
      </c>
      <c r="M96" t="s">
        <v>149</v>
      </c>
      <c r="N96" t="s">
        <v>150</v>
      </c>
      <c r="O96" t="s">
        <v>150</v>
      </c>
      <c r="P96" t="s">
        <v>71</v>
      </c>
      <c r="Q96" t="s">
        <v>72</v>
      </c>
      <c r="R96" t="s">
        <v>42</v>
      </c>
      <c r="S96" t="s">
        <v>73</v>
      </c>
      <c r="T96" t="s">
        <v>73</v>
      </c>
      <c r="U96" t="s">
        <v>190</v>
      </c>
      <c r="V96" t="s">
        <v>191</v>
      </c>
      <c r="W96" t="s">
        <v>43</v>
      </c>
      <c r="Y96" t="s">
        <v>44</v>
      </c>
      <c r="Z96" t="s">
        <v>45</v>
      </c>
      <c r="AA96" t="s">
        <v>58</v>
      </c>
      <c r="AB96" t="s">
        <v>256</v>
      </c>
      <c r="AC96" t="s">
        <v>299</v>
      </c>
      <c r="AD96" t="s">
        <v>300</v>
      </c>
      <c r="AE96" t="s">
        <v>423</v>
      </c>
      <c r="AF96" t="s">
        <v>494</v>
      </c>
      <c r="AG96" t="s">
        <v>50</v>
      </c>
      <c r="AH96" t="s">
        <v>606</v>
      </c>
      <c r="AI96">
        <v>40</v>
      </c>
      <c r="AJ96" t="b">
        <f>IFERROR(VLOOKUP(Tabela1[[#This Row],[Ora_Company]],Condições!A:B,2,),FALSE)</f>
        <v>0</v>
      </c>
      <c r="AK96" t="b">
        <f>IFERROR(VLOOKUP(Tabela1[[#This Row],[BUC]],Company_BUC[[BUC]:[LATAM]],3,),FALSE)</f>
        <v>0</v>
      </c>
      <c r="AL96" t="b">
        <f>IFERROR(VLOOKUP(Tabela1[[#This Row],[Ora_Company]]&amp;";"&amp;Tabela1[[#This Row],[BUC]]&amp;";"&amp;Tabela1[[#This Row],[Manager_FullName]],Tabela4[[Concatenate]:[LATAM]],2,),FALSE)</f>
        <v>0</v>
      </c>
      <c r="AM96" s="4" t="b">
        <f>OR(Tabela1[[#This Row],[Company]],Tabela1[[#This Row],[BUC2]],Tabela1[[#This Row],[Manager]])</f>
        <v>0</v>
      </c>
      <c r="AO96" s="3"/>
    </row>
    <row r="97" spans="1:41" x14ac:dyDescent="0.25">
      <c r="A97" t="s">
        <v>795</v>
      </c>
      <c r="B97" t="s">
        <v>796</v>
      </c>
      <c r="C97" t="s">
        <v>201</v>
      </c>
      <c r="D97" s="1"/>
      <c r="E97" t="s">
        <v>490</v>
      </c>
      <c r="F97" t="s">
        <v>352</v>
      </c>
      <c r="G97">
        <v>2167</v>
      </c>
      <c r="H97" t="s">
        <v>353</v>
      </c>
      <c r="I97" t="s">
        <v>350</v>
      </c>
      <c r="J97" t="s">
        <v>351</v>
      </c>
      <c r="K97" t="s">
        <v>54</v>
      </c>
      <c r="L97" t="s">
        <v>54</v>
      </c>
      <c r="M97" t="s">
        <v>344</v>
      </c>
      <c r="N97" t="s">
        <v>345</v>
      </c>
      <c r="O97" t="s">
        <v>346</v>
      </c>
      <c r="P97" t="s">
        <v>71</v>
      </c>
      <c r="Q97" t="s">
        <v>72</v>
      </c>
      <c r="R97" t="s">
        <v>42</v>
      </c>
      <c r="S97" t="s">
        <v>73</v>
      </c>
      <c r="T97" t="s">
        <v>73</v>
      </c>
      <c r="U97" t="s">
        <v>354</v>
      </c>
      <c r="V97" t="s">
        <v>355</v>
      </c>
      <c r="W97" t="s">
        <v>127</v>
      </c>
      <c r="X97" t="s">
        <v>395</v>
      </c>
      <c r="Y97" t="s">
        <v>44</v>
      </c>
      <c r="Z97" t="s">
        <v>45</v>
      </c>
      <c r="AA97" t="s">
        <v>58</v>
      </c>
      <c r="AB97" t="s">
        <v>256</v>
      </c>
      <c r="AC97" t="s">
        <v>349</v>
      </c>
      <c r="AD97" t="s">
        <v>376</v>
      </c>
      <c r="AE97" t="s">
        <v>490</v>
      </c>
      <c r="AG97" t="s">
        <v>50</v>
      </c>
      <c r="AH97" t="s">
        <v>491</v>
      </c>
      <c r="AI97">
        <v>40</v>
      </c>
      <c r="AJ97" t="b">
        <f>IFERROR(VLOOKUP(Tabela1[[#This Row],[Ora_Company]],Condições!A:B,2,),FALSE)</f>
        <v>0</v>
      </c>
      <c r="AK97" t="b">
        <f>IFERROR(VLOOKUP(Tabela1[[#This Row],[BUC]],Company_BUC[[BUC]:[LATAM]],3,),FALSE)</f>
        <v>0</v>
      </c>
      <c r="AL97" t="b">
        <f>IFERROR(VLOOKUP(Tabela1[[#This Row],[Ora_Company]]&amp;";"&amp;Tabela1[[#This Row],[BUC]]&amp;";"&amp;Tabela1[[#This Row],[Manager_FullName]],Tabela4[[Concatenate]:[LATAM]],2,),FALSE)</f>
        <v>0</v>
      </c>
      <c r="AM97" s="4" t="b">
        <f>OR(Tabela1[[#This Row],[Company]],Tabela1[[#This Row],[BUC2]],Tabela1[[#This Row],[Manager]])</f>
        <v>0</v>
      </c>
      <c r="AO97" s="3"/>
    </row>
    <row r="98" spans="1:41" x14ac:dyDescent="0.25">
      <c r="A98" t="s">
        <v>797</v>
      </c>
      <c r="B98" t="s">
        <v>798</v>
      </c>
      <c r="C98" t="s">
        <v>584</v>
      </c>
      <c r="D98" s="1"/>
      <c r="E98" t="s">
        <v>498</v>
      </c>
      <c r="F98" t="s">
        <v>473</v>
      </c>
      <c r="G98">
        <v>2147</v>
      </c>
      <c r="H98" t="s">
        <v>268</v>
      </c>
      <c r="I98" t="s">
        <v>474</v>
      </c>
      <c r="J98" t="s">
        <v>475</v>
      </c>
      <c r="K98" t="s">
        <v>54</v>
      </c>
      <c r="L98" t="s">
        <v>54</v>
      </c>
      <c r="M98" t="s">
        <v>54</v>
      </c>
      <c r="N98" t="s">
        <v>210</v>
      </c>
      <c r="O98" t="s">
        <v>475</v>
      </c>
      <c r="P98" t="s">
        <v>242</v>
      </c>
      <c r="Q98" t="s">
        <v>243</v>
      </c>
      <c r="R98" t="s">
        <v>55</v>
      </c>
      <c r="S98" t="s">
        <v>55</v>
      </c>
      <c r="T98" t="s">
        <v>244</v>
      </c>
      <c r="U98" t="s">
        <v>273</v>
      </c>
      <c r="V98" t="s">
        <v>274</v>
      </c>
      <c r="W98" t="s">
        <v>275</v>
      </c>
      <c r="Y98" t="s">
        <v>44</v>
      </c>
      <c r="Z98" t="s">
        <v>45</v>
      </c>
      <c r="AA98" t="s">
        <v>58</v>
      </c>
      <c r="AB98" t="s">
        <v>59</v>
      </c>
      <c r="AC98" t="s">
        <v>80</v>
      </c>
      <c r="AD98" t="s">
        <v>498</v>
      </c>
      <c r="AG98" t="s">
        <v>50</v>
      </c>
      <c r="AH98" t="s">
        <v>499</v>
      </c>
      <c r="AI98">
        <v>40</v>
      </c>
      <c r="AJ98" t="b">
        <f>IFERROR(VLOOKUP(Tabela1[[#This Row],[Ora_Company]],Condições!A:B,2,),FALSE)</f>
        <v>1</v>
      </c>
      <c r="AK98" t="b">
        <f>IFERROR(VLOOKUP(Tabela1[[#This Row],[BUC]],Company_BUC[[BUC]:[LATAM]],3,),FALSE)</f>
        <v>0</v>
      </c>
      <c r="AL98" t="b">
        <f>IFERROR(VLOOKUP(Tabela1[[#This Row],[Ora_Company]]&amp;";"&amp;Tabela1[[#This Row],[BUC]]&amp;";"&amp;Tabela1[[#This Row],[Manager_FullName]],Tabela4[[Concatenate]:[LATAM]],2,),FALSE)</f>
        <v>0</v>
      </c>
      <c r="AM98" s="4" t="b">
        <f>OR(Tabela1[[#This Row],[Company]],Tabela1[[#This Row],[BUC2]],Tabela1[[#This Row],[Manager]])</f>
        <v>1</v>
      </c>
      <c r="AO98" s="3"/>
    </row>
    <row r="99" spans="1:41" x14ac:dyDescent="0.25">
      <c r="A99" t="s">
        <v>799</v>
      </c>
      <c r="B99" t="s">
        <v>800</v>
      </c>
      <c r="C99" t="s">
        <v>571</v>
      </c>
      <c r="D99" s="1"/>
      <c r="E99" t="s">
        <v>385</v>
      </c>
      <c r="F99" t="s">
        <v>387</v>
      </c>
      <c r="G99">
        <v>3002</v>
      </c>
      <c r="H99" t="s">
        <v>51</v>
      </c>
      <c r="I99" t="s">
        <v>52</v>
      </c>
      <c r="J99" t="s">
        <v>53</v>
      </c>
      <c r="K99" t="s">
        <v>54</v>
      </c>
      <c r="L99" t="s">
        <v>54</v>
      </c>
      <c r="M99" t="s">
        <v>54</v>
      </c>
      <c r="N99" t="s">
        <v>54</v>
      </c>
      <c r="O99" t="s">
        <v>54</v>
      </c>
      <c r="P99" t="s">
        <v>187</v>
      </c>
      <c r="Q99" t="s">
        <v>188</v>
      </c>
      <c r="R99" t="s">
        <v>60</v>
      </c>
      <c r="S99" t="s">
        <v>189</v>
      </c>
      <c r="T99" t="s">
        <v>188</v>
      </c>
      <c r="U99" t="s">
        <v>181</v>
      </c>
      <c r="V99" t="s">
        <v>182</v>
      </c>
      <c r="W99" t="s">
        <v>43</v>
      </c>
      <c r="Y99" t="s">
        <v>44</v>
      </c>
      <c r="Z99" t="s">
        <v>45</v>
      </c>
      <c r="AA99" t="s">
        <v>58</v>
      </c>
      <c r="AB99" t="s">
        <v>111</v>
      </c>
      <c r="AC99" t="s">
        <v>194</v>
      </c>
      <c r="AD99" t="s">
        <v>193</v>
      </c>
      <c r="AE99" t="s">
        <v>385</v>
      </c>
      <c r="AG99" t="s">
        <v>50</v>
      </c>
      <c r="AH99" t="s">
        <v>386</v>
      </c>
      <c r="AI99">
        <v>40</v>
      </c>
      <c r="AJ99" t="b">
        <f>IFERROR(VLOOKUP(Tabela1[[#This Row],[Ora_Company]],Condições!A:B,2,),FALSE)</f>
        <v>0</v>
      </c>
      <c r="AK99" t="b">
        <f>IFERROR(VLOOKUP(Tabela1[[#This Row],[BUC]],Company_BUC[[BUC]:[LATAM]],3,),FALSE)</f>
        <v>0</v>
      </c>
      <c r="AL99" t="b">
        <f>IFERROR(VLOOKUP(Tabela1[[#This Row],[Ora_Company]]&amp;";"&amp;Tabela1[[#This Row],[BUC]]&amp;";"&amp;Tabela1[[#This Row],[Manager_FullName]],Tabela4[[Concatenate]:[LATAM]],2,),FALSE)</f>
        <v>0</v>
      </c>
      <c r="AM99" s="4" t="b">
        <f>OR(Tabela1[[#This Row],[Company]],Tabela1[[#This Row],[BUC2]],Tabela1[[#This Row],[Manager]])</f>
        <v>0</v>
      </c>
      <c r="AO99" s="3"/>
    </row>
    <row r="100" spans="1:41" x14ac:dyDescent="0.25">
      <c r="A100" t="s">
        <v>801</v>
      </c>
      <c r="B100" t="s">
        <v>802</v>
      </c>
      <c r="C100" t="s">
        <v>571</v>
      </c>
      <c r="D100" s="1"/>
      <c r="E100" t="s">
        <v>385</v>
      </c>
      <c r="F100" t="s">
        <v>387</v>
      </c>
      <c r="G100">
        <v>3002</v>
      </c>
      <c r="H100" t="s">
        <v>51</v>
      </c>
      <c r="I100" t="s">
        <v>52</v>
      </c>
      <c r="J100" t="s">
        <v>53</v>
      </c>
      <c r="K100" t="s">
        <v>54</v>
      </c>
      <c r="L100" t="s">
        <v>54</v>
      </c>
      <c r="M100" t="s">
        <v>54</v>
      </c>
      <c r="N100" t="s">
        <v>54</v>
      </c>
      <c r="O100" t="s">
        <v>54</v>
      </c>
      <c r="P100" t="s">
        <v>187</v>
      </c>
      <c r="Q100" t="s">
        <v>188</v>
      </c>
      <c r="R100" t="s">
        <v>60</v>
      </c>
      <c r="S100" t="s">
        <v>189</v>
      </c>
      <c r="T100" t="s">
        <v>188</v>
      </c>
      <c r="U100" t="s">
        <v>181</v>
      </c>
      <c r="V100" t="s">
        <v>182</v>
      </c>
      <c r="W100" t="s">
        <v>43</v>
      </c>
      <c r="Y100" t="s">
        <v>44</v>
      </c>
      <c r="Z100" t="s">
        <v>45</v>
      </c>
      <c r="AA100" t="s">
        <v>58</v>
      </c>
      <c r="AB100" t="s">
        <v>111</v>
      </c>
      <c r="AC100" t="s">
        <v>194</v>
      </c>
      <c r="AD100" t="s">
        <v>193</v>
      </c>
      <c r="AE100" t="s">
        <v>385</v>
      </c>
      <c r="AG100" t="s">
        <v>50</v>
      </c>
      <c r="AH100" t="s">
        <v>386</v>
      </c>
      <c r="AI100">
        <v>40</v>
      </c>
      <c r="AJ100" t="b">
        <f>IFERROR(VLOOKUP(Tabela1[[#This Row],[Ora_Company]],Condições!A:B,2,),FALSE)</f>
        <v>0</v>
      </c>
      <c r="AK100" t="b">
        <f>IFERROR(VLOOKUP(Tabela1[[#This Row],[BUC]],Company_BUC[[BUC]:[LATAM]],3,),FALSE)</f>
        <v>0</v>
      </c>
      <c r="AL100" t="b">
        <f>IFERROR(VLOOKUP(Tabela1[[#This Row],[Ora_Company]]&amp;";"&amp;Tabela1[[#This Row],[BUC]]&amp;";"&amp;Tabela1[[#This Row],[Manager_FullName]],Tabela4[[Concatenate]:[LATAM]],2,),FALSE)</f>
        <v>0</v>
      </c>
      <c r="AM100" s="4" t="b">
        <f>OR(Tabela1[[#This Row],[Company]],Tabela1[[#This Row],[BUC2]],Tabela1[[#This Row],[Manager]])</f>
        <v>0</v>
      </c>
      <c r="AO100" s="3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77BD0-3612-468E-A4E9-80ACCB9FC22B}">
  <dimension ref="A1:M45"/>
  <sheetViews>
    <sheetView workbookViewId="0"/>
  </sheetViews>
  <sheetFormatPr defaultRowHeight="15" x14ac:dyDescent="0.25"/>
  <cols>
    <col min="1" max="1" width="11.42578125" customWidth="1"/>
    <col min="2" max="2" width="12.42578125" bestFit="1" customWidth="1"/>
    <col min="5" max="5" width="37.28515625" bestFit="1" customWidth="1"/>
    <col min="7" max="7" width="12.42578125" bestFit="1" customWidth="1"/>
    <col min="9" max="9" width="11.42578125" customWidth="1"/>
    <col min="11" max="11" width="11" customWidth="1"/>
    <col min="12" max="12" width="68" bestFit="1" customWidth="1"/>
    <col min="13" max="13" width="12.42578125" bestFit="1" customWidth="1"/>
  </cols>
  <sheetData>
    <row r="1" spans="1:13" x14ac:dyDescent="0.25">
      <c r="A1" s="2" t="s">
        <v>805</v>
      </c>
      <c r="B1" s="2" t="s">
        <v>275</v>
      </c>
      <c r="D1" s="2" t="s">
        <v>805</v>
      </c>
      <c r="E1" s="2" t="s">
        <v>5</v>
      </c>
      <c r="F1" s="2" t="s">
        <v>806</v>
      </c>
      <c r="G1" s="2" t="s">
        <v>275</v>
      </c>
      <c r="I1" s="3" t="s">
        <v>805</v>
      </c>
      <c r="J1" s="3" t="s">
        <v>5</v>
      </c>
      <c r="K1" s="3" t="s">
        <v>862</v>
      </c>
      <c r="L1" s="3" t="s">
        <v>806</v>
      </c>
      <c r="M1" s="3" t="s">
        <v>275</v>
      </c>
    </row>
    <row r="2" spans="1:13" x14ac:dyDescent="0.25">
      <c r="A2" s="2">
        <v>2102</v>
      </c>
      <c r="B2" s="2" t="b">
        <v>1</v>
      </c>
      <c r="D2" s="2">
        <v>2074</v>
      </c>
      <c r="E2" s="2" t="s">
        <v>579</v>
      </c>
      <c r="F2" s="2" t="s">
        <v>807</v>
      </c>
      <c r="G2" s="2" t="b">
        <v>1</v>
      </c>
      <c r="I2" s="3">
        <v>2074</v>
      </c>
      <c r="J2" s="3" t="s">
        <v>195</v>
      </c>
      <c r="K2" s="3" t="s">
        <v>863</v>
      </c>
      <c r="L2" s="3" t="s">
        <v>864</v>
      </c>
      <c r="M2" s="3" t="b">
        <v>1</v>
      </c>
    </row>
    <row r="3" spans="1:13" x14ac:dyDescent="0.25">
      <c r="A3" s="2">
        <v>2111</v>
      </c>
      <c r="B3" s="2" t="b">
        <v>1</v>
      </c>
      <c r="D3" s="2">
        <v>2074</v>
      </c>
      <c r="E3" s="2" t="s">
        <v>592</v>
      </c>
      <c r="F3" s="2" t="s">
        <v>808</v>
      </c>
      <c r="G3" s="2" t="b">
        <v>1</v>
      </c>
      <c r="I3" s="3">
        <v>2074</v>
      </c>
      <c r="J3" s="3" t="s">
        <v>252</v>
      </c>
      <c r="K3" s="3" t="s">
        <v>863</v>
      </c>
      <c r="L3" s="3" t="s">
        <v>865</v>
      </c>
      <c r="M3" s="3" t="b">
        <v>1</v>
      </c>
    </row>
    <row r="4" spans="1:13" x14ac:dyDescent="0.25">
      <c r="A4" s="2">
        <v>2147</v>
      </c>
      <c r="B4" s="2" t="b">
        <v>1</v>
      </c>
      <c r="D4" s="2">
        <v>2074</v>
      </c>
      <c r="E4" s="2" t="s">
        <v>577</v>
      </c>
      <c r="F4" s="2" t="s">
        <v>809</v>
      </c>
      <c r="G4" s="2" t="b">
        <v>1</v>
      </c>
      <c r="I4" s="3">
        <v>2074</v>
      </c>
      <c r="J4" s="3" t="s">
        <v>567</v>
      </c>
      <c r="K4" s="3" t="s">
        <v>866</v>
      </c>
      <c r="L4" s="3" t="s">
        <v>867</v>
      </c>
      <c r="M4" s="3" t="b">
        <v>1</v>
      </c>
    </row>
    <row r="5" spans="1:13" x14ac:dyDescent="0.25">
      <c r="A5" s="2">
        <v>3309</v>
      </c>
      <c r="B5" s="2" t="b">
        <v>1</v>
      </c>
      <c r="D5" s="2">
        <v>2074</v>
      </c>
      <c r="E5" s="2" t="s">
        <v>581</v>
      </c>
      <c r="F5" s="2" t="s">
        <v>810</v>
      </c>
      <c r="G5" s="2" t="b">
        <v>1</v>
      </c>
      <c r="I5" s="3">
        <v>2074</v>
      </c>
      <c r="J5" s="3" t="s">
        <v>603</v>
      </c>
      <c r="K5" s="3" t="s">
        <v>866</v>
      </c>
      <c r="L5" s="3" t="s">
        <v>868</v>
      </c>
      <c r="M5" s="3" t="b">
        <v>1</v>
      </c>
    </row>
    <row r="6" spans="1:13" x14ac:dyDescent="0.25">
      <c r="A6" s="2">
        <v>3634</v>
      </c>
      <c r="B6" s="2" t="b">
        <v>1</v>
      </c>
      <c r="D6" s="2">
        <v>2074</v>
      </c>
      <c r="E6" s="2" t="s">
        <v>432</v>
      </c>
      <c r="F6" s="2" t="s">
        <v>811</v>
      </c>
      <c r="G6" s="2" t="b">
        <v>1</v>
      </c>
      <c r="I6" s="3">
        <v>2074</v>
      </c>
      <c r="J6" s="3" t="s">
        <v>308</v>
      </c>
      <c r="K6" s="3" t="s">
        <v>866</v>
      </c>
      <c r="L6" s="3" t="s">
        <v>869</v>
      </c>
      <c r="M6" s="3" t="b">
        <v>1</v>
      </c>
    </row>
    <row r="7" spans="1:13" x14ac:dyDescent="0.25">
      <c r="A7" s="2">
        <v>3679</v>
      </c>
      <c r="B7" s="2" t="b">
        <v>1</v>
      </c>
      <c r="D7" s="2">
        <v>2074</v>
      </c>
      <c r="E7" s="2" t="s">
        <v>580</v>
      </c>
      <c r="F7" s="2" t="s">
        <v>812</v>
      </c>
      <c r="G7" s="2" t="b">
        <v>1</v>
      </c>
      <c r="I7" s="3">
        <v>2074</v>
      </c>
      <c r="J7" s="3" t="s">
        <v>308</v>
      </c>
      <c r="K7" s="3" t="s">
        <v>426</v>
      </c>
      <c r="L7" s="3" t="s">
        <v>870</v>
      </c>
      <c r="M7" s="3" t="b">
        <v>1</v>
      </c>
    </row>
    <row r="8" spans="1:13" x14ac:dyDescent="0.25">
      <c r="A8" s="2">
        <v>4107</v>
      </c>
      <c r="B8" s="2" t="b">
        <v>1</v>
      </c>
      <c r="D8" s="2">
        <v>2074</v>
      </c>
      <c r="E8" s="2" t="s">
        <v>597</v>
      </c>
      <c r="F8" s="2" t="s">
        <v>813</v>
      </c>
      <c r="G8" s="2" t="b">
        <v>1</v>
      </c>
      <c r="I8" s="3">
        <v>3513</v>
      </c>
      <c r="J8" s="3" t="s">
        <v>871</v>
      </c>
      <c r="K8" s="3" t="s">
        <v>518</v>
      </c>
      <c r="L8" s="3" t="s">
        <v>872</v>
      </c>
      <c r="M8" s="3" t="b">
        <v>1</v>
      </c>
    </row>
    <row r="9" spans="1:13" x14ac:dyDescent="0.25">
      <c r="A9" s="2">
        <v>4203</v>
      </c>
      <c r="B9" s="2" t="b">
        <v>1</v>
      </c>
      <c r="D9" s="2">
        <v>2074</v>
      </c>
      <c r="E9" s="2" t="s">
        <v>583</v>
      </c>
      <c r="F9" s="2" t="s">
        <v>814</v>
      </c>
      <c r="G9" s="2" t="b">
        <v>1</v>
      </c>
      <c r="I9" s="3">
        <v>3513</v>
      </c>
      <c r="J9" s="3" t="s">
        <v>871</v>
      </c>
      <c r="K9" s="3" t="s">
        <v>526</v>
      </c>
      <c r="L9" s="3" t="s">
        <v>873</v>
      </c>
      <c r="M9" s="3" t="b">
        <v>1</v>
      </c>
    </row>
    <row r="10" spans="1:13" x14ac:dyDescent="0.25">
      <c r="A10" s="2">
        <v>4215</v>
      </c>
      <c r="B10" s="2" t="b">
        <v>1</v>
      </c>
      <c r="D10" s="2">
        <v>2074</v>
      </c>
      <c r="E10" s="2" t="s">
        <v>815</v>
      </c>
      <c r="F10" s="2" t="s">
        <v>816</v>
      </c>
      <c r="G10" s="2" t="b">
        <v>1</v>
      </c>
      <c r="I10" s="3">
        <v>3513</v>
      </c>
      <c r="J10" s="3" t="s">
        <v>874</v>
      </c>
      <c r="K10" s="3" t="s">
        <v>518</v>
      </c>
      <c r="L10" s="3" t="s">
        <v>875</v>
      </c>
      <c r="M10" s="3" t="b">
        <v>1</v>
      </c>
    </row>
    <row r="11" spans="1:13" x14ac:dyDescent="0.25">
      <c r="A11" s="2">
        <v>5009</v>
      </c>
      <c r="B11" s="2" t="b">
        <v>1</v>
      </c>
      <c r="D11" s="2">
        <v>2074</v>
      </c>
      <c r="E11" s="2" t="s">
        <v>586</v>
      </c>
      <c r="F11" s="2" t="s">
        <v>817</v>
      </c>
      <c r="G11" s="2" t="b">
        <v>1</v>
      </c>
      <c r="I11" s="3">
        <v>3578</v>
      </c>
      <c r="J11" s="3" t="s">
        <v>532</v>
      </c>
      <c r="K11" s="3" t="s">
        <v>526</v>
      </c>
      <c r="L11" s="3" t="s">
        <v>876</v>
      </c>
      <c r="M11" s="3" t="b">
        <v>1</v>
      </c>
    </row>
    <row r="12" spans="1:13" x14ac:dyDescent="0.25">
      <c r="A12" s="2">
        <v>5058</v>
      </c>
      <c r="B12" s="2" t="b">
        <v>1</v>
      </c>
      <c r="D12" s="2">
        <v>2074</v>
      </c>
      <c r="E12" s="2" t="s">
        <v>610</v>
      </c>
      <c r="F12" s="2" t="s">
        <v>818</v>
      </c>
      <c r="G12" s="2" t="b">
        <v>1</v>
      </c>
      <c r="I12" s="3">
        <v>4001</v>
      </c>
      <c r="J12" s="3" t="s">
        <v>383</v>
      </c>
      <c r="K12" s="3" t="s">
        <v>452</v>
      </c>
      <c r="L12" s="3" t="s">
        <v>877</v>
      </c>
      <c r="M12" s="3" t="b">
        <v>1</v>
      </c>
    </row>
    <row r="13" spans="1:13" x14ac:dyDescent="0.25">
      <c r="A13" s="2">
        <v>5100</v>
      </c>
      <c r="B13" s="2" t="b">
        <v>1</v>
      </c>
      <c r="D13" s="2">
        <v>2074</v>
      </c>
      <c r="E13" s="2" t="s">
        <v>804</v>
      </c>
      <c r="F13" s="2" t="s">
        <v>819</v>
      </c>
      <c r="G13" s="2" t="b">
        <v>1</v>
      </c>
    </row>
    <row r="14" spans="1:13" x14ac:dyDescent="0.25">
      <c r="D14" s="2">
        <v>2133</v>
      </c>
      <c r="E14" s="2" t="s">
        <v>394</v>
      </c>
      <c r="F14" s="2" t="s">
        <v>820</v>
      </c>
      <c r="G14" s="2" t="b">
        <v>1</v>
      </c>
    </row>
    <row r="15" spans="1:13" x14ac:dyDescent="0.25">
      <c r="D15" s="2">
        <v>2175</v>
      </c>
      <c r="E15" s="2" t="s">
        <v>575</v>
      </c>
      <c r="F15" s="2" t="s">
        <v>821</v>
      </c>
      <c r="G15" s="2" t="b">
        <v>1</v>
      </c>
    </row>
    <row r="16" spans="1:13" x14ac:dyDescent="0.25">
      <c r="D16" s="2">
        <v>2175</v>
      </c>
      <c r="E16" s="2" t="s">
        <v>573</v>
      </c>
      <c r="F16" s="2" t="s">
        <v>822</v>
      </c>
      <c r="G16" s="2" t="b">
        <v>1</v>
      </c>
    </row>
    <row r="17" spans="4:7" x14ac:dyDescent="0.25">
      <c r="D17" s="2">
        <v>2175</v>
      </c>
      <c r="E17" s="2" t="s">
        <v>823</v>
      </c>
      <c r="F17" s="2" t="s">
        <v>824</v>
      </c>
      <c r="G17" s="2" t="b">
        <v>1</v>
      </c>
    </row>
    <row r="18" spans="4:7" x14ac:dyDescent="0.25">
      <c r="D18" s="2">
        <v>2175</v>
      </c>
      <c r="E18" s="2" t="s">
        <v>585</v>
      </c>
      <c r="F18" s="2" t="s">
        <v>825</v>
      </c>
      <c r="G18" s="2" t="b">
        <v>1</v>
      </c>
    </row>
    <row r="19" spans="4:7" x14ac:dyDescent="0.25">
      <c r="D19" s="2">
        <v>2175</v>
      </c>
      <c r="E19" s="2" t="s">
        <v>572</v>
      </c>
      <c r="F19" s="2" t="s">
        <v>826</v>
      </c>
      <c r="G19" s="2" t="b">
        <v>1</v>
      </c>
    </row>
    <row r="20" spans="4:7" x14ac:dyDescent="0.25">
      <c r="D20" s="2">
        <v>2175</v>
      </c>
      <c r="E20" s="2" t="s">
        <v>596</v>
      </c>
      <c r="F20" s="2" t="s">
        <v>827</v>
      </c>
      <c r="G20" s="2" t="b">
        <v>1</v>
      </c>
    </row>
    <row r="21" spans="4:7" x14ac:dyDescent="0.25">
      <c r="D21" s="2">
        <v>2175</v>
      </c>
      <c r="E21" s="2" t="s">
        <v>604</v>
      </c>
      <c r="F21" s="2" t="s">
        <v>828</v>
      </c>
      <c r="G21" s="2" t="b">
        <v>1</v>
      </c>
    </row>
    <row r="22" spans="4:7" x14ac:dyDescent="0.25">
      <c r="D22" s="2">
        <v>2175</v>
      </c>
      <c r="E22" s="2" t="s">
        <v>599</v>
      </c>
      <c r="F22" s="2" t="s">
        <v>829</v>
      </c>
      <c r="G22" s="2" t="b">
        <v>1</v>
      </c>
    </row>
    <row r="23" spans="4:7" x14ac:dyDescent="0.25">
      <c r="D23" s="2">
        <v>2175</v>
      </c>
      <c r="E23" s="2" t="s">
        <v>830</v>
      </c>
      <c r="F23" s="2" t="s">
        <v>831</v>
      </c>
      <c r="G23" s="2" t="b">
        <v>1</v>
      </c>
    </row>
    <row r="24" spans="4:7" x14ac:dyDescent="0.25">
      <c r="D24" s="2">
        <v>2175</v>
      </c>
      <c r="E24" s="2" t="s">
        <v>576</v>
      </c>
      <c r="F24" s="2" t="s">
        <v>832</v>
      </c>
      <c r="G24" s="2" t="b">
        <v>1</v>
      </c>
    </row>
    <row r="25" spans="4:7" x14ac:dyDescent="0.25">
      <c r="D25" s="2">
        <v>2175</v>
      </c>
      <c r="E25" s="2" t="s">
        <v>374</v>
      </c>
      <c r="F25" s="2" t="s">
        <v>833</v>
      </c>
      <c r="G25" s="2" t="b">
        <v>1</v>
      </c>
    </row>
    <row r="26" spans="4:7" x14ac:dyDescent="0.25">
      <c r="D26" s="2">
        <v>2175</v>
      </c>
      <c r="E26" s="2" t="s">
        <v>574</v>
      </c>
      <c r="F26" s="2" t="s">
        <v>834</v>
      </c>
      <c r="G26" s="2" t="b">
        <v>1</v>
      </c>
    </row>
    <row r="27" spans="4:7" x14ac:dyDescent="0.25">
      <c r="D27" s="2">
        <v>2175</v>
      </c>
      <c r="E27" s="2" t="s">
        <v>448</v>
      </c>
      <c r="F27" s="2" t="s">
        <v>835</v>
      </c>
      <c r="G27" s="2" t="b">
        <v>1</v>
      </c>
    </row>
    <row r="28" spans="4:7" x14ac:dyDescent="0.25">
      <c r="D28" s="2">
        <v>2175</v>
      </c>
      <c r="E28" s="2" t="s">
        <v>601</v>
      </c>
      <c r="F28" s="2" t="s">
        <v>836</v>
      </c>
      <c r="G28" s="2" t="b">
        <v>1</v>
      </c>
    </row>
    <row r="29" spans="4:7" x14ac:dyDescent="0.25">
      <c r="D29" s="2">
        <v>2235</v>
      </c>
      <c r="E29" s="2" t="s">
        <v>578</v>
      </c>
      <c r="F29" s="2" t="s">
        <v>837</v>
      </c>
      <c r="G29" s="2" t="b">
        <v>1</v>
      </c>
    </row>
    <row r="30" spans="4:7" x14ac:dyDescent="0.25">
      <c r="D30" s="2">
        <v>2260</v>
      </c>
      <c r="E30" s="2" t="s">
        <v>838</v>
      </c>
      <c r="F30" s="2" t="s">
        <v>839</v>
      </c>
      <c r="G30" s="2" t="b">
        <v>1</v>
      </c>
    </row>
    <row r="31" spans="4:7" x14ac:dyDescent="0.25">
      <c r="D31" s="2">
        <v>3002</v>
      </c>
      <c r="E31" s="2" t="s">
        <v>607</v>
      </c>
      <c r="F31" s="2" t="s">
        <v>840</v>
      </c>
      <c r="G31" s="2" t="b">
        <v>1</v>
      </c>
    </row>
    <row r="32" spans="4:7" x14ac:dyDescent="0.25">
      <c r="D32" s="2">
        <v>3002</v>
      </c>
      <c r="E32" s="2" t="s">
        <v>841</v>
      </c>
      <c r="F32" s="2" t="s">
        <v>842</v>
      </c>
      <c r="G32" s="2" t="b">
        <v>1</v>
      </c>
    </row>
    <row r="33" spans="4:7" x14ac:dyDescent="0.25">
      <c r="D33" s="2">
        <v>3002</v>
      </c>
      <c r="E33" s="2" t="s">
        <v>843</v>
      </c>
      <c r="F33" s="2" t="s">
        <v>844</v>
      </c>
      <c r="G33" s="2" t="b">
        <v>1</v>
      </c>
    </row>
    <row r="34" spans="4:7" x14ac:dyDescent="0.25">
      <c r="D34" s="2">
        <v>3506</v>
      </c>
      <c r="E34" s="2" t="s">
        <v>598</v>
      </c>
      <c r="F34" s="2" t="s">
        <v>845</v>
      </c>
      <c r="G34" s="2" t="b">
        <v>1</v>
      </c>
    </row>
    <row r="35" spans="4:7" x14ac:dyDescent="0.25">
      <c r="D35" s="2">
        <v>3506</v>
      </c>
      <c r="E35" s="2" t="s">
        <v>595</v>
      </c>
      <c r="F35" s="2" t="s">
        <v>846</v>
      </c>
      <c r="G35" s="2" t="b">
        <v>1</v>
      </c>
    </row>
    <row r="36" spans="4:7" x14ac:dyDescent="0.25">
      <c r="D36" s="2">
        <v>3506</v>
      </c>
      <c r="E36" s="2" t="s">
        <v>602</v>
      </c>
      <c r="F36" s="2" t="s">
        <v>847</v>
      </c>
      <c r="G36" s="2" t="b">
        <v>1</v>
      </c>
    </row>
    <row r="37" spans="4:7" x14ac:dyDescent="0.25">
      <c r="D37" s="2">
        <v>3513</v>
      </c>
      <c r="E37" s="2" t="s">
        <v>848</v>
      </c>
      <c r="F37" s="2" t="s">
        <v>849</v>
      </c>
      <c r="G37" s="2" t="b">
        <v>1</v>
      </c>
    </row>
    <row r="38" spans="4:7" x14ac:dyDescent="0.25">
      <c r="D38" s="2">
        <v>3578</v>
      </c>
      <c r="E38" s="2" t="s">
        <v>594</v>
      </c>
      <c r="F38" s="2" t="s">
        <v>850</v>
      </c>
      <c r="G38" s="2" t="b">
        <v>1</v>
      </c>
    </row>
    <row r="39" spans="4:7" x14ac:dyDescent="0.25">
      <c r="D39" s="2">
        <v>3578</v>
      </c>
      <c r="E39" s="2" t="s">
        <v>600</v>
      </c>
      <c r="F39" s="2" t="s">
        <v>851</v>
      </c>
      <c r="G39" s="2" t="b">
        <v>1</v>
      </c>
    </row>
    <row r="40" spans="4:7" x14ac:dyDescent="0.25">
      <c r="D40" s="2">
        <v>3802</v>
      </c>
      <c r="E40" s="2" t="s">
        <v>803</v>
      </c>
      <c r="F40" s="2" t="s">
        <v>852</v>
      </c>
      <c r="G40" s="2" t="b">
        <v>1</v>
      </c>
    </row>
    <row r="41" spans="4:7" x14ac:dyDescent="0.25">
      <c r="D41" s="2">
        <v>4001</v>
      </c>
      <c r="E41" s="2" t="s">
        <v>853</v>
      </c>
      <c r="F41" s="2" t="s">
        <v>854</v>
      </c>
      <c r="G41" s="2" t="b">
        <v>1</v>
      </c>
    </row>
    <row r="42" spans="4:7" x14ac:dyDescent="0.25">
      <c r="D42" s="2">
        <v>4001</v>
      </c>
      <c r="E42" s="2" t="s">
        <v>855</v>
      </c>
      <c r="F42" s="2" t="s">
        <v>856</v>
      </c>
      <c r="G42" s="2" t="b">
        <v>1</v>
      </c>
    </row>
    <row r="43" spans="4:7" x14ac:dyDescent="0.25">
      <c r="D43" s="2">
        <v>4001</v>
      </c>
      <c r="E43" s="2" t="s">
        <v>582</v>
      </c>
      <c r="F43" s="2" t="s">
        <v>857</v>
      </c>
      <c r="G43" s="2" t="b">
        <v>1</v>
      </c>
    </row>
    <row r="44" spans="4:7" x14ac:dyDescent="0.25">
      <c r="D44" s="2">
        <v>5038</v>
      </c>
      <c r="E44" s="2" t="s">
        <v>858</v>
      </c>
      <c r="F44" s="2" t="s">
        <v>859</v>
      </c>
      <c r="G44" s="2" t="b">
        <v>1</v>
      </c>
    </row>
    <row r="45" spans="4:7" x14ac:dyDescent="0.25">
      <c r="D45" s="2">
        <v>5038</v>
      </c>
      <c r="E45" s="2" t="s">
        <v>860</v>
      </c>
      <c r="F45" s="2" t="s">
        <v>861</v>
      </c>
      <c r="G45" s="2" t="b">
        <v>1</v>
      </c>
    </row>
  </sheetData>
  <pageMargins left="0.511811024" right="0.511811024" top="0.78740157499999996" bottom="0.78740157499999996" header="0.31496062000000002" footer="0.31496062000000002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</vt:lpstr>
      <vt:lpstr>Condições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svc-FISFR01-SQL1-AGT</dc:creator>
  <cp:lastModifiedBy>Iuri Tanganelli Valverde</cp:lastModifiedBy>
  <dcterms:created xsi:type="dcterms:W3CDTF">2021-08-11T13:02:14Z</dcterms:created>
  <dcterms:modified xsi:type="dcterms:W3CDTF">2021-09-08T14:06:38Z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